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DATA" sheetId="1" r:id="rId1"/>
    <sheet name="CONTROL" sheetId="2" r:id="rId2"/>
    <sheet name="publish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<sst xmlns="http://schemas.openxmlformats.org/spreadsheetml/2006/main" count="386" uniqueCount="69">
  <si>
    <t>term/matrix</t>
  </si>
  <si>
    <t>Hebrew</t>
  </si>
  <si>
    <t>matrix</t>
  </si>
  <si>
    <t>Word of God</t>
  </si>
  <si>
    <t>(5)766</t>
  </si>
  <si>
    <t>war (n)</t>
  </si>
  <si>
    <t>war (v)</t>
  </si>
  <si>
    <t>plague (n)</t>
  </si>
  <si>
    <t>famine (n)</t>
  </si>
  <si>
    <t>horseman (n)</t>
  </si>
  <si>
    <t>apocalyptic (adj)</t>
  </si>
  <si>
    <t>apocalypse (n)</t>
  </si>
  <si>
    <t>comet (n)</t>
  </si>
  <si>
    <t>impact (n)</t>
  </si>
  <si>
    <t>impact (v)</t>
  </si>
  <si>
    <t>holocaust (n)</t>
  </si>
  <si>
    <t>earthquake (n)</t>
  </si>
  <si>
    <t>meteor (n)</t>
  </si>
  <si>
    <t>EFEJYBD</t>
  </si>
  <si>
    <t>FRZ[E</t>
  </si>
  <si>
    <t>FRZ[</t>
  </si>
  <si>
    <t>EOHMO</t>
  </si>
  <si>
    <t>NFHMM</t>
  </si>
  <si>
    <t>BSY</t>
  </si>
  <si>
    <t>DYIO</t>
  </si>
  <si>
    <t>EUCO</t>
  </si>
  <si>
    <t>ZYU</t>
  </si>
  <si>
    <t>[FMC[E</t>
  </si>
  <si>
    <t>JAFBQ</t>
  </si>
  <si>
    <t>IJBZ</t>
  </si>
  <si>
    <t>NZFY</t>
  </si>
  <si>
    <t>EAFZ</t>
  </si>
  <si>
    <t>ZSY</t>
  </si>
  <si>
    <t>YFAIO</t>
  </si>
  <si>
    <t>RJJR</t>
  </si>
  <si>
    <t>RFHDM</t>
  </si>
  <si>
    <t>Number of terms:</t>
  </si>
  <si>
    <t>avg</t>
  </si>
  <si>
    <t>s</t>
  </si>
  <si>
    <r>
      <t>avg+3</t>
    </r>
    <r>
      <rPr>
        <sz val="10"/>
        <rFont val="Symbol"/>
        <family val="1"/>
      </rPr>
      <t>s</t>
    </r>
  </si>
  <si>
    <t>max</t>
  </si>
  <si>
    <t>SUM</t>
  </si>
  <si>
    <t>EEFJBYD</t>
  </si>
  <si>
    <t>Z[FRE</t>
  </si>
  <si>
    <t>Z[FR</t>
  </si>
  <si>
    <t>OEHOM</t>
  </si>
  <si>
    <t>FNMHM</t>
  </si>
  <si>
    <t>SBY</t>
  </si>
  <si>
    <t>COEU</t>
  </si>
  <si>
    <t>IODY</t>
  </si>
  <si>
    <t>ZUY</t>
  </si>
  <si>
    <t>JRRJ</t>
  </si>
  <si>
    <t>AJFQB</t>
  </si>
  <si>
    <t>[MFCE[</t>
  </si>
  <si>
    <t>BZIJ</t>
  </si>
  <si>
    <t>ZNYF</t>
  </si>
  <si>
    <t>MRHDF</t>
  </si>
  <si>
    <t>FZEA</t>
  </si>
  <si>
    <t>ZYS</t>
  </si>
  <si>
    <t>AFOIY</t>
  </si>
  <si>
    <t>found</t>
  </si>
  <si>
    <t>Expected</t>
  </si>
  <si>
    <r>
      <t xml:space="preserve">No. </t>
    </r>
    <r>
      <rPr>
        <sz val="10"/>
        <rFont val="Symbol"/>
        <family val="1"/>
      </rPr>
      <t>s</t>
    </r>
  </si>
  <si>
    <t>very large</t>
  </si>
  <si>
    <t>large</t>
  </si>
  <si>
    <t>CONTROL</t>
  </si>
  <si>
    <t>DATA</t>
  </si>
  <si>
    <t>s / avg</t>
  </si>
  <si>
    <t>term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</si>
</sst>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">
    <font>
      <sz val="10"/>
      <name val="Arial"/>
      <family val="0"/>
    </font>
    <font>
      <sz val="10"/>
      <name val="BibleHeb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6" sqref="X6"/>
    </sheetView>
  </sheetViews>
  <sheetFormatPr defaultColWidth="9.140625" defaultRowHeight="12.75"/>
  <cols>
    <col min="1" max="1" width="14.7109375" style="1" bestFit="1" customWidth="1"/>
    <col min="2" max="2" width="8.140625" style="2" bestFit="1" customWidth="1"/>
    <col min="3" max="12" width="6.140625" style="1" customWidth="1"/>
    <col min="13" max="17" width="6.140625" style="1" bestFit="1" customWidth="1"/>
    <col min="18" max="18" width="6.140625" style="1" customWidth="1"/>
    <col min="19" max="19" width="7.00390625" style="1" customWidth="1"/>
    <col min="20" max="20" width="7.00390625" style="4" customWidth="1"/>
    <col min="21" max="21" width="7.00390625" style="4" bestFit="1" customWidth="1"/>
    <col min="22" max="22" width="5.57421875" style="4" customWidth="1"/>
    <col min="23" max="58" width="6.140625" style="1" bestFit="1" customWidth="1"/>
    <col min="59" max="16384" width="9.140625" style="1" customWidth="1"/>
  </cols>
  <sheetData>
    <row r="1" spans="1:22" ht="12.75">
      <c r="A1" s="1" t="s">
        <v>0</v>
      </c>
      <c r="B1" s="3" t="s">
        <v>1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41</v>
      </c>
      <c r="S1" s="4" t="s">
        <v>37</v>
      </c>
      <c r="T1" s="5" t="s">
        <v>38</v>
      </c>
      <c r="U1" s="4" t="s">
        <v>39</v>
      </c>
      <c r="V1" s="4" t="s">
        <v>40</v>
      </c>
    </row>
    <row r="2" spans="3:19" ht="12.75">
      <c r="C2" s="1">
        <v>1</v>
      </c>
      <c r="D2" s="1">
        <f>C2+1</f>
        <v>2</v>
      </c>
      <c r="E2" s="1">
        <f aca="true" t="shared" si="0" ref="E2:L2">D2+1</f>
        <v>3</v>
      </c>
      <c r="F2" s="1">
        <f t="shared" si="0"/>
        <v>4</v>
      </c>
      <c r="G2" s="1">
        <f t="shared" si="0"/>
        <v>5</v>
      </c>
      <c r="H2" s="1">
        <f t="shared" si="0"/>
        <v>6</v>
      </c>
      <c r="I2" s="1">
        <f t="shared" si="0"/>
        <v>7</v>
      </c>
      <c r="J2" s="1">
        <f t="shared" si="0"/>
        <v>8</v>
      </c>
      <c r="K2" s="1">
        <f t="shared" si="0"/>
        <v>9</v>
      </c>
      <c r="L2" s="1">
        <f t="shared" si="0"/>
        <v>10</v>
      </c>
      <c r="M2" s="1">
        <f>L2+1</f>
        <v>11</v>
      </c>
      <c r="N2" s="1">
        <f>M2+1</f>
        <v>12</v>
      </c>
      <c r="O2" s="1">
        <f>N2+1</f>
        <v>13</v>
      </c>
      <c r="P2" s="1">
        <f>O2+1</f>
        <v>14</v>
      </c>
      <c r="Q2" s="1">
        <f>P2+1</f>
        <v>15</v>
      </c>
      <c r="S2" s="4"/>
    </row>
    <row r="3" spans="1:22" ht="12.75">
      <c r="A3" s="1" t="s">
        <v>3</v>
      </c>
      <c r="B3" s="2" t="s">
        <v>18</v>
      </c>
      <c r="C3" s="1">
        <v>1</v>
      </c>
      <c r="D3" s="1">
        <v>1</v>
      </c>
      <c r="E3" s="1">
        <v>2</v>
      </c>
      <c r="F3" s="1">
        <v>2</v>
      </c>
      <c r="G3" s="1">
        <v>2</v>
      </c>
      <c r="H3" s="1">
        <v>1</v>
      </c>
      <c r="I3" s="1">
        <v>3</v>
      </c>
      <c r="J3" s="1">
        <v>3</v>
      </c>
      <c r="K3" s="1">
        <v>2</v>
      </c>
      <c r="L3" s="1">
        <v>1</v>
      </c>
      <c r="M3" s="1">
        <v>6</v>
      </c>
      <c r="N3" s="1">
        <v>1</v>
      </c>
      <c r="O3" s="1">
        <v>1</v>
      </c>
      <c r="P3" s="1">
        <v>2</v>
      </c>
      <c r="Q3" s="1">
        <v>2</v>
      </c>
      <c r="R3" s="1">
        <f>SUM(C3:Q3)</f>
        <v>30</v>
      </c>
      <c r="S3" s="4">
        <f>AVERAGE(C3:Q3)</f>
        <v>2</v>
      </c>
      <c r="T3" s="4">
        <f>STDEV(C3:Q3)</f>
        <v>1.3093073414159542</v>
      </c>
      <c r="U3" s="4">
        <f>S3+3*T3</f>
        <v>5.927922024247863</v>
      </c>
      <c r="V3" s="4">
        <f>MAX(C3:Q3)</f>
        <v>6</v>
      </c>
    </row>
    <row r="4" spans="1:22" ht="12.75">
      <c r="A4" s="1">
        <v>5766</v>
      </c>
      <c r="B4" s="2" t="s">
        <v>19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2</v>
      </c>
      <c r="I4" s="1">
        <v>1</v>
      </c>
      <c r="J4" s="1">
        <v>2</v>
      </c>
      <c r="K4" s="1">
        <v>1</v>
      </c>
      <c r="L4" s="1">
        <v>1</v>
      </c>
      <c r="M4" s="1">
        <v>5</v>
      </c>
      <c r="N4" s="1">
        <v>1</v>
      </c>
      <c r="O4" s="1">
        <v>1</v>
      </c>
      <c r="P4" s="1">
        <v>1</v>
      </c>
      <c r="Q4" s="1">
        <v>1</v>
      </c>
      <c r="R4" s="1">
        <f aca="true" t="shared" si="1" ref="R4:R20">SUM(C4:Q4)</f>
        <v>17</v>
      </c>
      <c r="S4" s="4">
        <f aca="true" t="shared" si="2" ref="S4:S20">AVERAGE(C4:Q4)</f>
        <v>1.1333333333333333</v>
      </c>
      <c r="T4" s="4">
        <f aca="true" t="shared" si="3" ref="T4:T20">STDEV(C4:Q4)</f>
        <v>1.245945806357946</v>
      </c>
      <c r="U4" s="4">
        <f aca="true" t="shared" si="4" ref="U4:U20">S4+3*T4</f>
        <v>4.8711707524071715</v>
      </c>
      <c r="V4" s="4">
        <f aca="true" t="shared" si="5" ref="V4:V20">MAX(C4:Q4)</f>
        <v>5</v>
      </c>
    </row>
    <row r="5" spans="1:22" ht="12.75">
      <c r="A5" s="1" t="s">
        <v>4</v>
      </c>
      <c r="B5" s="2" t="s">
        <v>20</v>
      </c>
      <c r="C5" s="1">
        <v>8</v>
      </c>
      <c r="D5" s="1">
        <v>3</v>
      </c>
      <c r="E5" s="1">
        <v>8</v>
      </c>
      <c r="F5" s="1">
        <v>7</v>
      </c>
      <c r="G5" s="1">
        <v>8</v>
      </c>
      <c r="H5" s="1">
        <v>20</v>
      </c>
      <c r="I5" s="1">
        <v>10</v>
      </c>
      <c r="J5" s="1">
        <v>12</v>
      </c>
      <c r="K5" s="1">
        <v>4</v>
      </c>
      <c r="L5" s="1">
        <v>9</v>
      </c>
      <c r="M5" s="1">
        <v>29</v>
      </c>
      <c r="N5" s="1">
        <v>11</v>
      </c>
      <c r="O5" s="1">
        <v>3</v>
      </c>
      <c r="P5" s="1">
        <v>8</v>
      </c>
      <c r="Q5" s="1">
        <v>4</v>
      </c>
      <c r="R5" s="1">
        <f t="shared" si="1"/>
        <v>144</v>
      </c>
      <c r="S5" s="4">
        <f t="shared" si="2"/>
        <v>9.6</v>
      </c>
      <c r="T5" s="4">
        <f t="shared" si="3"/>
        <v>6.863984681967589</v>
      </c>
      <c r="U5" s="4">
        <f t="shared" si="4"/>
        <v>30.19195404590277</v>
      </c>
      <c r="V5" s="4">
        <f t="shared" si="5"/>
        <v>29</v>
      </c>
    </row>
    <row r="6" spans="1:22" ht="12.75">
      <c r="A6" s="1" t="s">
        <v>5</v>
      </c>
      <c r="B6" s="2" t="s">
        <v>21</v>
      </c>
      <c r="C6" s="1">
        <v>1</v>
      </c>
      <c r="D6" s="1">
        <v>2</v>
      </c>
      <c r="E6" s="1">
        <v>2</v>
      </c>
      <c r="F6" s="1">
        <v>2</v>
      </c>
      <c r="G6" s="1">
        <v>1</v>
      </c>
      <c r="H6" s="1">
        <v>6</v>
      </c>
      <c r="I6" s="1">
        <v>2</v>
      </c>
      <c r="J6" s="1">
        <v>3</v>
      </c>
      <c r="K6" s="1">
        <v>3</v>
      </c>
      <c r="L6" s="1">
        <v>1</v>
      </c>
      <c r="M6" s="1">
        <v>5</v>
      </c>
      <c r="N6" s="1">
        <v>7</v>
      </c>
      <c r="O6" s="1">
        <v>3</v>
      </c>
      <c r="P6" s="1">
        <v>1</v>
      </c>
      <c r="Q6" s="1">
        <v>2</v>
      </c>
      <c r="R6" s="1">
        <f t="shared" si="1"/>
        <v>41</v>
      </c>
      <c r="S6" s="4">
        <f t="shared" si="2"/>
        <v>2.7333333333333334</v>
      </c>
      <c r="T6" s="4">
        <f t="shared" si="3"/>
        <v>1.8695555876298773</v>
      </c>
      <c r="U6" s="4">
        <f t="shared" si="4"/>
        <v>8.342000096222964</v>
      </c>
      <c r="V6" s="4">
        <f t="shared" si="5"/>
        <v>7</v>
      </c>
    </row>
    <row r="7" spans="1:22" ht="12.75">
      <c r="A7" s="1" t="s">
        <v>6</v>
      </c>
      <c r="B7" s="2" t="s">
        <v>22</v>
      </c>
      <c r="C7" s="1">
        <v>2</v>
      </c>
      <c r="D7" s="1">
        <v>1</v>
      </c>
      <c r="E7" s="1">
        <v>5</v>
      </c>
      <c r="F7" s="1">
        <v>5</v>
      </c>
      <c r="G7" s="1">
        <v>6</v>
      </c>
      <c r="H7" s="1">
        <v>2</v>
      </c>
      <c r="I7" s="1">
        <v>2</v>
      </c>
      <c r="J7" s="1">
        <v>0</v>
      </c>
      <c r="K7" s="1">
        <v>2</v>
      </c>
      <c r="L7" s="1">
        <v>2</v>
      </c>
      <c r="M7" s="1">
        <v>4</v>
      </c>
      <c r="N7" s="1">
        <v>5</v>
      </c>
      <c r="O7" s="1">
        <v>2</v>
      </c>
      <c r="P7" s="1">
        <v>1</v>
      </c>
      <c r="Q7" s="1">
        <v>2</v>
      </c>
      <c r="R7" s="1">
        <f t="shared" si="1"/>
        <v>41</v>
      </c>
      <c r="S7" s="4">
        <f t="shared" si="2"/>
        <v>2.7333333333333334</v>
      </c>
      <c r="T7" s="4">
        <f t="shared" si="3"/>
        <v>1.791514389985135</v>
      </c>
      <c r="U7" s="4">
        <f t="shared" si="4"/>
        <v>8.107876503288738</v>
      </c>
      <c r="V7" s="4">
        <f t="shared" si="5"/>
        <v>6</v>
      </c>
    </row>
    <row r="8" spans="1:22" ht="12.75">
      <c r="A8" s="1" t="s">
        <v>8</v>
      </c>
      <c r="B8" s="2" t="s">
        <v>23</v>
      </c>
      <c r="C8" s="1">
        <v>9</v>
      </c>
      <c r="D8" s="1">
        <v>7</v>
      </c>
      <c r="E8" s="1">
        <v>8</v>
      </c>
      <c r="F8" s="1">
        <v>12</v>
      </c>
      <c r="G8" s="1">
        <v>11</v>
      </c>
      <c r="H8" s="1">
        <v>9</v>
      </c>
      <c r="I8" s="1">
        <v>7</v>
      </c>
      <c r="J8" s="1">
        <v>6</v>
      </c>
      <c r="K8" s="1">
        <v>4</v>
      </c>
      <c r="L8" s="1">
        <v>13</v>
      </c>
      <c r="M8" s="1">
        <v>3</v>
      </c>
      <c r="N8" s="1">
        <v>10</v>
      </c>
      <c r="O8" s="1">
        <v>7</v>
      </c>
      <c r="P8" s="1">
        <v>8</v>
      </c>
      <c r="Q8" s="1">
        <v>9</v>
      </c>
      <c r="R8" s="1">
        <f t="shared" si="1"/>
        <v>123</v>
      </c>
      <c r="S8" s="4">
        <f t="shared" si="2"/>
        <v>8.2</v>
      </c>
      <c r="T8" s="4">
        <f t="shared" si="3"/>
        <v>2.730776969498398</v>
      </c>
      <c r="U8" s="4">
        <f t="shared" si="4"/>
        <v>16.392330908495193</v>
      </c>
      <c r="V8" s="4">
        <f t="shared" si="5"/>
        <v>13</v>
      </c>
    </row>
    <row r="9" spans="1:22" ht="12.75">
      <c r="A9" s="1" t="s">
        <v>7</v>
      </c>
      <c r="B9" s="2" t="s">
        <v>25</v>
      </c>
      <c r="C9" s="1">
        <v>10</v>
      </c>
      <c r="D9" s="1">
        <v>4</v>
      </c>
      <c r="E9" s="1">
        <v>4</v>
      </c>
      <c r="F9" s="1">
        <v>2</v>
      </c>
      <c r="G9" s="1">
        <v>3</v>
      </c>
      <c r="H9" s="1">
        <v>3</v>
      </c>
      <c r="I9" s="1">
        <v>1</v>
      </c>
      <c r="J9" s="1">
        <v>4</v>
      </c>
      <c r="K9" s="1">
        <v>8</v>
      </c>
      <c r="L9" s="1">
        <v>5</v>
      </c>
      <c r="M9" s="1">
        <v>2</v>
      </c>
      <c r="N9" s="1">
        <v>6</v>
      </c>
      <c r="O9" s="1">
        <v>5</v>
      </c>
      <c r="P9" s="1">
        <v>3</v>
      </c>
      <c r="Q9" s="1">
        <v>2</v>
      </c>
      <c r="R9" s="1">
        <f t="shared" si="1"/>
        <v>62</v>
      </c>
      <c r="S9" s="4">
        <f t="shared" si="2"/>
        <v>4.133333333333334</v>
      </c>
      <c r="T9" s="4">
        <f t="shared" si="3"/>
        <v>2.4162150645369382</v>
      </c>
      <c r="U9" s="4">
        <f t="shared" si="4"/>
        <v>11.381978526944149</v>
      </c>
      <c r="V9" s="4">
        <f t="shared" si="5"/>
        <v>10</v>
      </c>
    </row>
    <row r="10" spans="1:22" ht="12.75">
      <c r="A10" s="1" t="s">
        <v>7</v>
      </c>
      <c r="B10" s="2" t="s">
        <v>24</v>
      </c>
      <c r="C10" s="1">
        <v>4</v>
      </c>
      <c r="D10" s="1">
        <v>9</v>
      </c>
      <c r="E10" s="1">
        <v>4</v>
      </c>
      <c r="F10" s="1">
        <v>3</v>
      </c>
      <c r="G10" s="1">
        <v>5</v>
      </c>
      <c r="H10" s="1">
        <v>3</v>
      </c>
      <c r="I10" s="1">
        <v>5</v>
      </c>
      <c r="J10" s="1">
        <v>3</v>
      </c>
      <c r="K10" s="1">
        <v>7</v>
      </c>
      <c r="L10" s="1">
        <v>2</v>
      </c>
      <c r="M10" s="1">
        <v>1</v>
      </c>
      <c r="N10" s="1">
        <v>19</v>
      </c>
      <c r="O10" s="1">
        <v>12</v>
      </c>
      <c r="P10" s="1">
        <v>3</v>
      </c>
      <c r="Q10" s="1">
        <v>1</v>
      </c>
      <c r="R10" s="1">
        <f t="shared" si="1"/>
        <v>81</v>
      </c>
      <c r="S10" s="4">
        <f t="shared" si="2"/>
        <v>5.4</v>
      </c>
      <c r="T10" s="4">
        <f t="shared" si="3"/>
        <v>4.792851820307881</v>
      </c>
      <c r="U10" s="4">
        <f t="shared" si="4"/>
        <v>19.77855546092364</v>
      </c>
      <c r="V10" s="4">
        <f t="shared" si="5"/>
        <v>19</v>
      </c>
    </row>
    <row r="11" spans="1:22" ht="12.75">
      <c r="A11" s="1" t="s">
        <v>9</v>
      </c>
      <c r="B11" s="2" t="s">
        <v>26</v>
      </c>
      <c r="C11" s="1">
        <v>1</v>
      </c>
      <c r="D11" s="1">
        <v>5</v>
      </c>
      <c r="E11" s="1">
        <v>3</v>
      </c>
      <c r="F11" s="1">
        <v>3</v>
      </c>
      <c r="G11" s="1">
        <v>4</v>
      </c>
      <c r="H11" s="1">
        <v>6</v>
      </c>
      <c r="I11" s="1">
        <v>7</v>
      </c>
      <c r="J11" s="1">
        <v>6</v>
      </c>
      <c r="K11" s="1">
        <v>0</v>
      </c>
      <c r="L11" s="1">
        <v>1</v>
      </c>
      <c r="M11" s="1">
        <v>14</v>
      </c>
      <c r="N11" s="1">
        <v>3</v>
      </c>
      <c r="O11" s="1">
        <v>11</v>
      </c>
      <c r="P11" s="1">
        <v>5</v>
      </c>
      <c r="Q11" s="1">
        <v>3</v>
      </c>
      <c r="R11" s="1">
        <f t="shared" si="1"/>
        <v>72</v>
      </c>
      <c r="S11" s="4">
        <f t="shared" si="2"/>
        <v>4.8</v>
      </c>
      <c r="T11" s="4">
        <f t="shared" si="3"/>
        <v>3.7454734585325027</v>
      </c>
      <c r="U11" s="4">
        <f t="shared" si="4"/>
        <v>16.03642037559751</v>
      </c>
      <c r="V11" s="4">
        <f t="shared" si="5"/>
        <v>14</v>
      </c>
    </row>
    <row r="12" spans="1:22" ht="12.75">
      <c r="A12" s="1" t="s">
        <v>9</v>
      </c>
      <c r="B12" s="2" t="s">
        <v>34</v>
      </c>
      <c r="C12" s="1">
        <v>2</v>
      </c>
      <c r="D12" s="1">
        <v>4</v>
      </c>
      <c r="E12" s="1">
        <v>2</v>
      </c>
      <c r="F12" s="1">
        <v>4</v>
      </c>
      <c r="G12" s="1">
        <v>4</v>
      </c>
      <c r="H12" s="1">
        <v>0</v>
      </c>
      <c r="I12" s="1">
        <v>0</v>
      </c>
      <c r="J12" s="1">
        <v>0</v>
      </c>
      <c r="K12" s="1">
        <v>2</v>
      </c>
      <c r="L12" s="1">
        <v>6</v>
      </c>
      <c r="M12" s="1">
        <v>2</v>
      </c>
      <c r="N12" s="1">
        <v>6</v>
      </c>
      <c r="O12" s="1">
        <v>2</v>
      </c>
      <c r="P12" s="1">
        <v>2</v>
      </c>
      <c r="Q12" s="1">
        <v>0</v>
      </c>
      <c r="R12" s="1">
        <f t="shared" si="1"/>
        <v>36</v>
      </c>
      <c r="S12" s="4">
        <f t="shared" si="2"/>
        <v>2.4</v>
      </c>
      <c r="T12" s="4">
        <f t="shared" si="3"/>
        <v>2.02837021134844</v>
      </c>
      <c r="U12" s="4">
        <f t="shared" si="4"/>
        <v>8.48511063404532</v>
      </c>
      <c r="V12" s="4">
        <f t="shared" si="5"/>
        <v>6</v>
      </c>
    </row>
    <row r="13" spans="1:22" ht="12.75">
      <c r="A13" s="1" t="s">
        <v>10</v>
      </c>
      <c r="B13" s="2" t="s">
        <v>28</v>
      </c>
      <c r="C13" s="1">
        <v>8</v>
      </c>
      <c r="D13" s="1">
        <v>2</v>
      </c>
      <c r="E13" s="1">
        <v>3</v>
      </c>
      <c r="F13" s="1">
        <v>5</v>
      </c>
      <c r="G13" s="1">
        <v>5</v>
      </c>
      <c r="H13" s="1">
        <v>2</v>
      </c>
      <c r="I13" s="1">
        <v>2</v>
      </c>
      <c r="J13" s="1">
        <v>1</v>
      </c>
      <c r="K13" s="1">
        <v>8</v>
      </c>
      <c r="L13" s="1">
        <v>5</v>
      </c>
      <c r="M13" s="1">
        <v>7</v>
      </c>
      <c r="N13" s="1">
        <v>11</v>
      </c>
      <c r="O13" s="1">
        <v>10</v>
      </c>
      <c r="P13" s="1">
        <v>4</v>
      </c>
      <c r="Q13" s="1">
        <v>1</v>
      </c>
      <c r="R13" s="1">
        <f t="shared" si="1"/>
        <v>74</v>
      </c>
      <c r="S13" s="4">
        <f t="shared" si="2"/>
        <v>4.933333333333334</v>
      </c>
      <c r="T13" s="4">
        <f t="shared" si="3"/>
        <v>3.2396354880199247</v>
      </c>
      <c r="U13" s="4">
        <f t="shared" si="4"/>
        <v>14.652239797393108</v>
      </c>
      <c r="V13" s="4">
        <f t="shared" si="5"/>
        <v>11</v>
      </c>
    </row>
    <row r="14" spans="1:22" ht="12.75">
      <c r="A14" s="1" t="s">
        <v>11</v>
      </c>
      <c r="B14" s="2" t="s">
        <v>27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f t="shared" si="1"/>
        <v>2</v>
      </c>
      <c r="S14" s="4">
        <f t="shared" si="2"/>
        <v>0.13333333333333333</v>
      </c>
      <c r="T14" s="4">
        <f t="shared" si="3"/>
        <v>0.3518657752744984</v>
      </c>
      <c r="U14" s="4">
        <f t="shared" si="4"/>
        <v>1.1889306591568285</v>
      </c>
      <c r="V14" s="4">
        <f t="shared" si="5"/>
        <v>1</v>
      </c>
    </row>
    <row r="15" spans="1:22" ht="12.75">
      <c r="A15" s="1" t="s">
        <v>12</v>
      </c>
      <c r="B15" s="2" t="s">
        <v>29</v>
      </c>
      <c r="C15" s="1">
        <v>19</v>
      </c>
      <c r="D15" s="1">
        <v>35</v>
      </c>
      <c r="E15" s="1">
        <v>11</v>
      </c>
      <c r="F15" s="1">
        <v>13</v>
      </c>
      <c r="G15" s="1">
        <v>11</v>
      </c>
      <c r="H15" s="1">
        <v>11</v>
      </c>
      <c r="I15" s="1">
        <v>5</v>
      </c>
      <c r="J15" s="1">
        <v>5</v>
      </c>
      <c r="K15" s="1">
        <v>33</v>
      </c>
      <c r="L15" s="1">
        <v>5</v>
      </c>
      <c r="M15" s="1">
        <v>1</v>
      </c>
      <c r="N15" s="1">
        <v>11</v>
      </c>
      <c r="O15" s="1">
        <v>13</v>
      </c>
      <c r="P15" s="1">
        <v>9</v>
      </c>
      <c r="Q15" s="1">
        <v>3</v>
      </c>
      <c r="R15" s="1">
        <f t="shared" si="1"/>
        <v>185</v>
      </c>
      <c r="S15" s="4">
        <f t="shared" si="2"/>
        <v>12.333333333333334</v>
      </c>
      <c r="T15" s="4">
        <f t="shared" si="3"/>
        <v>9.93310961716756</v>
      </c>
      <c r="U15" s="4">
        <f t="shared" si="4"/>
        <v>42.132662184836015</v>
      </c>
      <c r="V15" s="4">
        <f t="shared" si="5"/>
        <v>35</v>
      </c>
    </row>
    <row r="16" spans="1:22" ht="12.75">
      <c r="A16" s="1" t="s">
        <v>13</v>
      </c>
      <c r="B16" s="2" t="s">
        <v>30</v>
      </c>
      <c r="C16" s="1">
        <v>79</v>
      </c>
      <c r="D16" s="1">
        <v>96</v>
      </c>
      <c r="E16" s="1">
        <v>108</v>
      </c>
      <c r="F16" s="1">
        <v>110</v>
      </c>
      <c r="G16" s="1">
        <v>99</v>
      </c>
      <c r="H16" s="1">
        <v>103</v>
      </c>
      <c r="I16" s="1">
        <v>79</v>
      </c>
      <c r="J16" s="1">
        <v>92</v>
      </c>
      <c r="K16" s="1">
        <v>55</v>
      </c>
      <c r="L16" s="1">
        <v>104</v>
      </c>
      <c r="M16" s="1">
        <v>133</v>
      </c>
      <c r="N16" s="1">
        <v>125</v>
      </c>
      <c r="O16" s="1">
        <v>15</v>
      </c>
      <c r="P16" s="1">
        <v>130</v>
      </c>
      <c r="Q16" s="1">
        <v>6</v>
      </c>
      <c r="R16" s="1">
        <f t="shared" si="1"/>
        <v>1334</v>
      </c>
      <c r="S16" s="4">
        <f t="shared" si="2"/>
        <v>88.93333333333334</v>
      </c>
      <c r="T16" s="4">
        <f t="shared" si="3"/>
        <v>37.81055534157222</v>
      </c>
      <c r="U16" s="4">
        <f t="shared" si="4"/>
        <v>202.36499935805</v>
      </c>
      <c r="V16" s="4">
        <f t="shared" si="5"/>
        <v>133</v>
      </c>
    </row>
    <row r="17" spans="1:22" ht="12.75">
      <c r="A17" s="1" t="s">
        <v>14</v>
      </c>
      <c r="B17" s="2" t="s">
        <v>35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1</v>
      </c>
      <c r="Q17" s="1">
        <v>0</v>
      </c>
      <c r="R17" s="1">
        <f t="shared" si="1"/>
        <v>1</v>
      </c>
      <c r="S17" s="4">
        <f t="shared" si="2"/>
        <v>0.06666666666666667</v>
      </c>
      <c r="T17" s="4">
        <f t="shared" si="3"/>
        <v>0.2581988897471611</v>
      </c>
      <c r="U17" s="4">
        <f t="shared" si="4"/>
        <v>0.84126333590815</v>
      </c>
      <c r="V17" s="4">
        <f t="shared" si="5"/>
        <v>1</v>
      </c>
    </row>
    <row r="18" spans="1:22" ht="12.75">
      <c r="A18" s="1" t="s">
        <v>15</v>
      </c>
      <c r="B18" s="2" t="s">
        <v>31</v>
      </c>
      <c r="C18" s="1">
        <v>190</v>
      </c>
      <c r="D18" s="1">
        <v>152</v>
      </c>
      <c r="E18" s="1">
        <v>153</v>
      </c>
      <c r="F18" s="1">
        <v>163</v>
      </c>
      <c r="G18" s="1">
        <v>178</v>
      </c>
      <c r="H18" s="1">
        <v>264</v>
      </c>
      <c r="I18" s="1">
        <v>229</v>
      </c>
      <c r="J18" s="1">
        <v>206</v>
      </c>
      <c r="K18" s="1">
        <v>185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12</v>
      </c>
      <c r="R18" s="1">
        <f t="shared" si="1"/>
        <v>1732</v>
      </c>
      <c r="S18" s="4">
        <f t="shared" si="2"/>
        <v>115.46666666666667</v>
      </c>
      <c r="T18" s="4">
        <f t="shared" si="3"/>
        <v>99.9355983097305</v>
      </c>
      <c r="U18" s="4">
        <f t="shared" si="4"/>
        <v>415.2734615958582</v>
      </c>
      <c r="V18" s="4">
        <f t="shared" si="5"/>
        <v>264</v>
      </c>
    </row>
    <row r="19" spans="1:22" ht="12.75">
      <c r="A19" s="1" t="s">
        <v>16</v>
      </c>
      <c r="B19" s="2" t="s">
        <v>32</v>
      </c>
      <c r="C19" s="1">
        <v>225</v>
      </c>
      <c r="D19" s="1">
        <v>278</v>
      </c>
      <c r="E19" s="1">
        <v>301</v>
      </c>
      <c r="F19" s="1">
        <v>289</v>
      </c>
      <c r="G19" s="1">
        <v>182</v>
      </c>
      <c r="H19" s="1">
        <v>263</v>
      </c>
      <c r="I19" s="1">
        <v>152</v>
      </c>
      <c r="J19" s="1">
        <v>140</v>
      </c>
      <c r="K19" s="1">
        <v>171</v>
      </c>
      <c r="L19" s="1">
        <v>233</v>
      </c>
      <c r="M19" s="1">
        <v>187</v>
      </c>
      <c r="N19" s="1">
        <v>190</v>
      </c>
      <c r="O19" s="1">
        <v>247</v>
      </c>
      <c r="P19" s="1">
        <v>240</v>
      </c>
      <c r="Q19" s="1">
        <v>10</v>
      </c>
      <c r="R19" s="1">
        <f t="shared" si="1"/>
        <v>3108</v>
      </c>
      <c r="S19" s="4">
        <f t="shared" si="2"/>
        <v>207.2</v>
      </c>
      <c r="T19" s="4">
        <f t="shared" si="3"/>
        <v>73.85236237637514</v>
      </c>
      <c r="U19" s="4">
        <f t="shared" si="4"/>
        <v>428.7570871291254</v>
      </c>
      <c r="V19" s="4">
        <f t="shared" si="5"/>
        <v>301</v>
      </c>
    </row>
    <row r="20" spans="1:22" ht="12.75">
      <c r="A20" s="1" t="s">
        <v>17</v>
      </c>
      <c r="B20" s="2" t="s">
        <v>33</v>
      </c>
      <c r="C20" s="1">
        <v>6</v>
      </c>
      <c r="D20" s="1">
        <v>3</v>
      </c>
      <c r="E20" s="1">
        <v>2</v>
      </c>
      <c r="F20" s="1">
        <v>1</v>
      </c>
      <c r="G20" s="1">
        <v>1</v>
      </c>
      <c r="H20" s="1">
        <v>1</v>
      </c>
      <c r="I20" s="1">
        <v>5</v>
      </c>
      <c r="J20" s="1">
        <v>3</v>
      </c>
      <c r="K20" s="1">
        <v>5</v>
      </c>
      <c r="L20" s="1">
        <v>1</v>
      </c>
      <c r="M20" s="1">
        <v>1</v>
      </c>
      <c r="N20" s="1">
        <v>2</v>
      </c>
      <c r="O20" s="1">
        <v>4</v>
      </c>
      <c r="P20" s="1">
        <v>0</v>
      </c>
      <c r="Q20" s="1">
        <v>1</v>
      </c>
      <c r="R20" s="1">
        <f t="shared" si="1"/>
        <v>36</v>
      </c>
      <c r="S20" s="4">
        <f t="shared" si="2"/>
        <v>2.4</v>
      </c>
      <c r="T20" s="4">
        <f t="shared" si="3"/>
        <v>1.8439088914585773</v>
      </c>
      <c r="U20" s="4">
        <f t="shared" si="4"/>
        <v>7.9317266743757315</v>
      </c>
      <c r="V20" s="4">
        <f t="shared" si="5"/>
        <v>6</v>
      </c>
    </row>
    <row r="21" ht="12.75">
      <c r="S21" s="4"/>
    </row>
    <row r="22" spans="1:19" ht="12.75">
      <c r="A22" s="1" t="s">
        <v>36</v>
      </c>
      <c r="B22" s="1">
        <v>18</v>
      </c>
      <c r="C22" s="1">
        <f aca="true" t="shared" si="6" ref="C22:I22">COUNTIF(C3:C20,"&gt;0")</f>
        <v>16</v>
      </c>
      <c r="D22" s="1">
        <f t="shared" si="6"/>
        <v>16</v>
      </c>
      <c r="E22" s="1">
        <f t="shared" si="6"/>
        <v>15</v>
      </c>
      <c r="F22" s="1">
        <f t="shared" si="6"/>
        <v>15</v>
      </c>
      <c r="G22" s="1">
        <f t="shared" si="6"/>
        <v>15</v>
      </c>
      <c r="H22" s="1">
        <f t="shared" si="6"/>
        <v>15</v>
      </c>
      <c r="I22" s="1">
        <f t="shared" si="6"/>
        <v>15</v>
      </c>
      <c r="J22" s="1">
        <f>COUNTIF(J3:J20,"&gt;0")</f>
        <v>15</v>
      </c>
      <c r="K22" s="1">
        <f aca="true" t="shared" si="7" ref="K22:Q22">COUNTIF(K3:K20,"&gt;0")</f>
        <v>15</v>
      </c>
      <c r="L22" s="1">
        <f t="shared" si="7"/>
        <v>15</v>
      </c>
      <c r="M22" s="1">
        <f t="shared" si="7"/>
        <v>15</v>
      </c>
      <c r="N22" s="1">
        <f t="shared" si="7"/>
        <v>15</v>
      </c>
      <c r="O22" s="1">
        <f t="shared" si="7"/>
        <v>15</v>
      </c>
      <c r="P22" s="1">
        <f t="shared" si="7"/>
        <v>15</v>
      </c>
      <c r="Q22" s="1">
        <f t="shared" si="7"/>
        <v>15</v>
      </c>
      <c r="S22" s="4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xSplit="2" ySplit="2" topLeftCell="G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14.7109375" style="1" bestFit="1" customWidth="1"/>
    <col min="2" max="2" width="8.140625" style="2" bestFit="1" customWidth="1"/>
    <col min="3" max="12" width="6.140625" style="1" customWidth="1"/>
    <col min="13" max="17" width="6.140625" style="1" bestFit="1" customWidth="1"/>
    <col min="18" max="18" width="6.140625" style="1" customWidth="1"/>
    <col min="19" max="19" width="7.00390625" style="1" customWidth="1"/>
    <col min="20" max="20" width="7.00390625" style="4" customWidth="1"/>
    <col min="21" max="21" width="7.00390625" style="4" bestFit="1" customWidth="1"/>
    <col min="22" max="22" width="5.57421875" style="4" customWidth="1"/>
    <col min="23" max="58" width="6.140625" style="1" bestFit="1" customWidth="1"/>
    <col min="59" max="16384" width="9.140625" style="1" customWidth="1"/>
  </cols>
  <sheetData>
    <row r="1" spans="1:22" ht="12.75">
      <c r="A1" s="1" t="s">
        <v>0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1" t="s">
        <v>2</v>
      </c>
      <c r="L1" s="1" t="s">
        <v>2</v>
      </c>
      <c r="M1" s="1" t="s">
        <v>2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41</v>
      </c>
      <c r="S1" s="4" t="s">
        <v>37</v>
      </c>
      <c r="T1" s="5" t="s">
        <v>38</v>
      </c>
      <c r="U1" s="4" t="s">
        <v>39</v>
      </c>
      <c r="V1" s="4" t="s">
        <v>40</v>
      </c>
    </row>
    <row r="2" spans="3:19" ht="12.75">
      <c r="C2" s="1">
        <v>1</v>
      </c>
      <c r="D2" s="1">
        <f>C2+1</f>
        <v>2</v>
      </c>
      <c r="E2" s="1">
        <f aca="true" t="shared" si="0" ref="E2:Q2">D2+1</f>
        <v>3</v>
      </c>
      <c r="F2" s="1">
        <f t="shared" si="0"/>
        <v>4</v>
      </c>
      <c r="G2" s="1">
        <f t="shared" si="0"/>
        <v>5</v>
      </c>
      <c r="H2" s="1">
        <f t="shared" si="0"/>
        <v>6</v>
      </c>
      <c r="I2" s="1">
        <f t="shared" si="0"/>
        <v>7</v>
      </c>
      <c r="J2" s="1">
        <f t="shared" si="0"/>
        <v>8</v>
      </c>
      <c r="K2" s="1">
        <f t="shared" si="0"/>
        <v>9</v>
      </c>
      <c r="L2" s="1">
        <f t="shared" si="0"/>
        <v>10</v>
      </c>
      <c r="M2" s="1">
        <f t="shared" si="0"/>
        <v>11</v>
      </c>
      <c r="N2" s="1">
        <f t="shared" si="0"/>
        <v>12</v>
      </c>
      <c r="O2" s="1">
        <f t="shared" si="0"/>
        <v>13</v>
      </c>
      <c r="P2" s="1">
        <f t="shared" si="0"/>
        <v>14</v>
      </c>
      <c r="Q2" s="1">
        <f t="shared" si="0"/>
        <v>15</v>
      </c>
      <c r="S2" s="4"/>
    </row>
    <row r="3" spans="1:22" ht="12.75">
      <c r="A3" s="1" t="s">
        <v>3</v>
      </c>
      <c r="B3" s="2" t="s">
        <v>42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f>SUM(C3:Q3)</f>
        <v>0</v>
      </c>
      <c r="S3" s="4">
        <f>AVERAGE(C3:Q3)</f>
        <v>0</v>
      </c>
      <c r="T3" s="4">
        <f>STDEV(C3:Q3)</f>
        <v>0</v>
      </c>
      <c r="U3" s="4">
        <f>S3+3*T3</f>
        <v>0</v>
      </c>
      <c r="V3" s="4">
        <f>MAX(C3:Q3)</f>
        <v>0</v>
      </c>
    </row>
    <row r="4" spans="1:22" ht="12.75">
      <c r="A4" s="1">
        <v>5766</v>
      </c>
      <c r="B4" s="2" t="s">
        <v>43</v>
      </c>
      <c r="C4" s="1">
        <v>1</v>
      </c>
      <c r="D4" s="1">
        <v>1</v>
      </c>
      <c r="E4" s="1">
        <v>0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f aca="true" t="shared" si="1" ref="R4:R20">SUM(C4:Q4)</f>
        <v>4</v>
      </c>
      <c r="S4" s="4">
        <f aca="true" t="shared" si="2" ref="S4:S20">AVERAGE(C4:Q4)</f>
        <v>0.26666666666666666</v>
      </c>
      <c r="T4" s="4">
        <f aca="true" t="shared" si="3" ref="T4:T20">STDEV(C4:Q4)</f>
        <v>0.45773770821706344</v>
      </c>
      <c r="U4" s="4">
        <f aca="true" t="shared" si="4" ref="U4:U20">S4+3*T4</f>
        <v>1.6398797913178569</v>
      </c>
      <c r="V4" s="4">
        <f aca="true" t="shared" si="5" ref="V4:V20">MAX(C4:Q4)</f>
        <v>1</v>
      </c>
    </row>
    <row r="5" spans="1:22" ht="12.75">
      <c r="A5" s="1" t="s">
        <v>4</v>
      </c>
      <c r="B5" s="2" t="s">
        <v>44</v>
      </c>
      <c r="C5" s="1">
        <v>6</v>
      </c>
      <c r="D5" s="1">
        <v>4</v>
      </c>
      <c r="E5" s="1">
        <v>5</v>
      </c>
      <c r="F5" s="1">
        <v>1</v>
      </c>
      <c r="G5" s="1">
        <v>2</v>
      </c>
      <c r="H5" s="1">
        <v>4</v>
      </c>
      <c r="I5" s="1">
        <v>1</v>
      </c>
      <c r="J5" s="1">
        <v>1</v>
      </c>
      <c r="K5" s="1">
        <v>3</v>
      </c>
      <c r="L5" s="1">
        <v>2</v>
      </c>
      <c r="M5" s="1">
        <v>4</v>
      </c>
      <c r="N5" s="1">
        <v>1</v>
      </c>
      <c r="O5" s="1">
        <v>4</v>
      </c>
      <c r="P5" s="1">
        <v>1</v>
      </c>
      <c r="Q5" s="1">
        <v>2</v>
      </c>
      <c r="R5" s="1">
        <f t="shared" si="1"/>
        <v>41</v>
      </c>
      <c r="S5" s="4">
        <f t="shared" si="2"/>
        <v>2.7333333333333334</v>
      </c>
      <c r="T5" s="4">
        <f t="shared" si="3"/>
        <v>1.667618775665584</v>
      </c>
      <c r="U5" s="4">
        <f t="shared" si="4"/>
        <v>7.736189660330085</v>
      </c>
      <c r="V5" s="4">
        <f t="shared" si="5"/>
        <v>6</v>
      </c>
    </row>
    <row r="6" spans="1:22" ht="12.75">
      <c r="A6" s="1" t="s">
        <v>5</v>
      </c>
      <c r="B6" s="2" t="s">
        <v>45</v>
      </c>
      <c r="C6" s="1">
        <v>2</v>
      </c>
      <c r="D6" s="1">
        <v>1</v>
      </c>
      <c r="E6" s="1">
        <v>1</v>
      </c>
      <c r="F6" s="1">
        <v>2</v>
      </c>
      <c r="G6" s="1">
        <v>2</v>
      </c>
      <c r="H6" s="1">
        <v>0</v>
      </c>
      <c r="I6" s="1">
        <v>0</v>
      </c>
      <c r="J6" s="1">
        <v>1</v>
      </c>
      <c r="K6" s="1">
        <v>2</v>
      </c>
      <c r="L6" s="1">
        <v>2</v>
      </c>
      <c r="M6" s="1">
        <v>0</v>
      </c>
      <c r="N6" s="1">
        <v>0</v>
      </c>
      <c r="O6" s="1">
        <v>0</v>
      </c>
      <c r="P6" s="1">
        <v>1</v>
      </c>
      <c r="Q6" s="1">
        <v>2</v>
      </c>
      <c r="R6" s="1">
        <f t="shared" si="1"/>
        <v>16</v>
      </c>
      <c r="S6" s="4">
        <f t="shared" si="2"/>
        <v>1.0666666666666667</v>
      </c>
      <c r="T6" s="4">
        <f t="shared" si="3"/>
        <v>0.8837151016885368</v>
      </c>
      <c r="U6" s="4">
        <f t="shared" si="4"/>
        <v>3.717811971732277</v>
      </c>
      <c r="V6" s="4">
        <f t="shared" si="5"/>
        <v>2</v>
      </c>
    </row>
    <row r="7" spans="1:22" ht="12.75">
      <c r="A7" s="1" t="s">
        <v>6</v>
      </c>
      <c r="B7" s="2" t="s">
        <v>46</v>
      </c>
      <c r="C7" s="1">
        <v>2</v>
      </c>
      <c r="D7" s="1">
        <v>0</v>
      </c>
      <c r="E7" s="1">
        <v>1</v>
      </c>
      <c r="F7" s="1">
        <v>3</v>
      </c>
      <c r="G7" s="1">
        <v>0</v>
      </c>
      <c r="H7" s="1">
        <v>0</v>
      </c>
      <c r="I7" s="1">
        <v>1</v>
      </c>
      <c r="J7" s="1">
        <v>1</v>
      </c>
      <c r="K7" s="1">
        <v>2</v>
      </c>
      <c r="L7" s="1">
        <v>0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f t="shared" si="1"/>
        <v>12</v>
      </c>
      <c r="S7" s="4">
        <f t="shared" si="2"/>
        <v>0.8</v>
      </c>
      <c r="T7" s="4">
        <f t="shared" si="3"/>
        <v>0.9411239481143203</v>
      </c>
      <c r="U7" s="4">
        <f t="shared" si="4"/>
        <v>3.6233718443429606</v>
      </c>
      <c r="V7" s="4">
        <f t="shared" si="5"/>
        <v>3</v>
      </c>
    </row>
    <row r="8" spans="1:22" ht="12.75">
      <c r="A8" s="1" t="s">
        <v>8</v>
      </c>
      <c r="B8" s="2" t="s">
        <v>47</v>
      </c>
      <c r="C8" s="1">
        <v>11</v>
      </c>
      <c r="D8" s="1">
        <v>12</v>
      </c>
      <c r="E8" s="1">
        <v>12</v>
      </c>
      <c r="F8" s="1">
        <v>6</v>
      </c>
      <c r="G8" s="1">
        <v>5</v>
      </c>
      <c r="H8" s="1">
        <v>14</v>
      </c>
      <c r="I8" s="1">
        <v>14</v>
      </c>
      <c r="J8" s="1">
        <v>8</v>
      </c>
      <c r="K8" s="1">
        <v>9</v>
      </c>
      <c r="L8" s="1">
        <v>9</v>
      </c>
      <c r="M8" s="1">
        <v>14</v>
      </c>
      <c r="N8" s="1">
        <v>7</v>
      </c>
      <c r="O8" s="1">
        <v>16</v>
      </c>
      <c r="P8" s="1">
        <v>15</v>
      </c>
      <c r="Q8" s="1">
        <v>5</v>
      </c>
      <c r="R8" s="1">
        <f t="shared" si="1"/>
        <v>157</v>
      </c>
      <c r="S8" s="4">
        <f t="shared" si="2"/>
        <v>10.466666666666667</v>
      </c>
      <c r="T8" s="4">
        <f t="shared" si="3"/>
        <v>3.7391111752597546</v>
      </c>
      <c r="U8" s="4">
        <f t="shared" si="4"/>
        <v>21.68400019244593</v>
      </c>
      <c r="V8" s="4">
        <f t="shared" si="5"/>
        <v>16</v>
      </c>
    </row>
    <row r="9" spans="1:22" ht="12.75">
      <c r="A9" s="1" t="s">
        <v>7</v>
      </c>
      <c r="B9" s="2" t="s">
        <v>48</v>
      </c>
      <c r="C9" s="1">
        <v>3</v>
      </c>
      <c r="D9" s="1">
        <v>2</v>
      </c>
      <c r="E9" s="1">
        <v>1</v>
      </c>
      <c r="F9" s="1">
        <v>4</v>
      </c>
      <c r="G9" s="1">
        <v>1</v>
      </c>
      <c r="H9" s="1">
        <v>1</v>
      </c>
      <c r="I9" s="1">
        <v>2</v>
      </c>
      <c r="J9" s="1">
        <v>2</v>
      </c>
      <c r="K9" s="1">
        <v>1</v>
      </c>
      <c r="L9" s="1">
        <v>3</v>
      </c>
      <c r="M9" s="1">
        <v>0</v>
      </c>
      <c r="N9" s="1">
        <v>2</v>
      </c>
      <c r="O9" s="1">
        <v>2</v>
      </c>
      <c r="P9" s="1">
        <v>1</v>
      </c>
      <c r="Q9" s="1">
        <v>0</v>
      </c>
      <c r="R9" s="1">
        <f t="shared" si="1"/>
        <v>25</v>
      </c>
      <c r="S9" s="4">
        <f t="shared" si="2"/>
        <v>1.6666666666666667</v>
      </c>
      <c r="T9" s="4">
        <f t="shared" si="3"/>
        <v>1.1126972805283737</v>
      </c>
      <c r="U9" s="4">
        <f t="shared" si="4"/>
        <v>5.004758508251788</v>
      </c>
      <c r="V9" s="4">
        <f t="shared" si="5"/>
        <v>4</v>
      </c>
    </row>
    <row r="10" spans="1:22" ht="12.75">
      <c r="A10" s="1" t="s">
        <v>7</v>
      </c>
      <c r="B10" s="2" t="s">
        <v>49</v>
      </c>
      <c r="C10" s="1">
        <v>1</v>
      </c>
      <c r="D10" s="1">
        <v>0</v>
      </c>
      <c r="E10" s="1">
        <v>1</v>
      </c>
      <c r="F10" s="1">
        <v>2</v>
      </c>
      <c r="G10" s="1">
        <v>1</v>
      </c>
      <c r="H10" s="1">
        <v>0</v>
      </c>
      <c r="I10" s="1">
        <v>0</v>
      </c>
      <c r="J10" s="1">
        <v>2</v>
      </c>
      <c r="K10" s="1">
        <v>0</v>
      </c>
      <c r="L10" s="1">
        <v>0</v>
      </c>
      <c r="M10" s="1">
        <v>1</v>
      </c>
      <c r="N10" s="1">
        <v>0</v>
      </c>
      <c r="O10" s="1">
        <v>2</v>
      </c>
      <c r="P10" s="1">
        <v>0</v>
      </c>
      <c r="Q10" s="1">
        <v>1</v>
      </c>
      <c r="R10" s="1">
        <f t="shared" si="1"/>
        <v>11</v>
      </c>
      <c r="S10" s="4">
        <f t="shared" si="2"/>
        <v>0.7333333333333333</v>
      </c>
      <c r="T10" s="4">
        <f t="shared" si="3"/>
        <v>0.7988086367179803</v>
      </c>
      <c r="U10" s="4">
        <f t="shared" si="4"/>
        <v>3.1297592434872743</v>
      </c>
      <c r="V10" s="4">
        <f t="shared" si="5"/>
        <v>2</v>
      </c>
    </row>
    <row r="11" spans="1:22" ht="12.75">
      <c r="A11" s="1" t="s">
        <v>9</v>
      </c>
      <c r="B11" s="2" t="s">
        <v>50</v>
      </c>
      <c r="C11" s="1">
        <v>4</v>
      </c>
      <c r="D11" s="1">
        <v>2</v>
      </c>
      <c r="E11" s="1">
        <v>0</v>
      </c>
      <c r="F11" s="1">
        <v>2</v>
      </c>
      <c r="G11" s="1">
        <v>0</v>
      </c>
      <c r="H11" s="1">
        <v>1</v>
      </c>
      <c r="I11" s="1">
        <v>1</v>
      </c>
      <c r="J11" s="1">
        <v>4</v>
      </c>
      <c r="K11" s="1">
        <v>0</v>
      </c>
      <c r="L11" s="1">
        <v>1</v>
      </c>
      <c r="M11" s="1">
        <v>0</v>
      </c>
      <c r="N11" s="1">
        <v>2</v>
      </c>
      <c r="O11" s="1">
        <v>1</v>
      </c>
      <c r="P11" s="1">
        <v>0</v>
      </c>
      <c r="Q11" s="1">
        <v>2</v>
      </c>
      <c r="R11" s="1">
        <f t="shared" si="1"/>
        <v>20</v>
      </c>
      <c r="S11" s="4">
        <f t="shared" si="2"/>
        <v>1.3333333333333333</v>
      </c>
      <c r="T11" s="4">
        <f t="shared" si="3"/>
        <v>1.3451854182690985</v>
      </c>
      <c r="U11" s="4">
        <f t="shared" si="4"/>
        <v>5.368889588140629</v>
      </c>
      <c r="V11" s="4">
        <f t="shared" si="5"/>
        <v>4</v>
      </c>
    </row>
    <row r="12" spans="1:22" ht="12.75">
      <c r="A12" s="1" t="s">
        <v>9</v>
      </c>
      <c r="B12" s="2" t="s">
        <v>51</v>
      </c>
      <c r="C12" s="1">
        <v>0</v>
      </c>
      <c r="D12" s="1">
        <v>4</v>
      </c>
      <c r="E12" s="1">
        <v>2</v>
      </c>
      <c r="F12" s="1">
        <v>0</v>
      </c>
      <c r="G12" s="1">
        <v>2</v>
      </c>
      <c r="H12" s="1">
        <v>2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1">
        <v>0</v>
      </c>
      <c r="O12" s="1">
        <v>0</v>
      </c>
      <c r="P12" s="1">
        <v>3</v>
      </c>
      <c r="Q12" s="1">
        <v>0</v>
      </c>
      <c r="R12" s="1">
        <f t="shared" si="1"/>
        <v>15</v>
      </c>
      <c r="S12" s="4">
        <f t="shared" si="2"/>
        <v>1</v>
      </c>
      <c r="T12" s="4">
        <f t="shared" si="3"/>
        <v>1.3627702877384937</v>
      </c>
      <c r="U12" s="4">
        <f t="shared" si="4"/>
        <v>5.088310863215481</v>
      </c>
      <c r="V12" s="4">
        <f t="shared" si="5"/>
        <v>4</v>
      </c>
    </row>
    <row r="13" spans="1:22" ht="12.75">
      <c r="A13" s="1" t="s">
        <v>10</v>
      </c>
      <c r="B13" s="2" t="s">
        <v>52</v>
      </c>
      <c r="C13" s="1">
        <v>2</v>
      </c>
      <c r="D13" s="1">
        <v>2</v>
      </c>
      <c r="E13" s="1">
        <v>1</v>
      </c>
      <c r="F13" s="1">
        <v>4</v>
      </c>
      <c r="G13" s="1">
        <v>2</v>
      </c>
      <c r="H13" s="1">
        <v>3</v>
      </c>
      <c r="I13" s="1">
        <v>4</v>
      </c>
      <c r="J13" s="1">
        <v>0</v>
      </c>
      <c r="K13" s="1">
        <v>1</v>
      </c>
      <c r="L13" s="1">
        <v>3</v>
      </c>
      <c r="M13" s="1">
        <v>1</v>
      </c>
      <c r="N13" s="1">
        <v>4</v>
      </c>
      <c r="O13" s="1">
        <v>1</v>
      </c>
      <c r="P13" s="1">
        <v>1</v>
      </c>
      <c r="Q13" s="1">
        <v>0</v>
      </c>
      <c r="R13" s="1">
        <f t="shared" si="1"/>
        <v>29</v>
      </c>
      <c r="S13" s="4">
        <f t="shared" si="2"/>
        <v>1.9333333333333333</v>
      </c>
      <c r="T13" s="4">
        <f t="shared" si="3"/>
        <v>1.3870146083619752</v>
      </c>
      <c r="U13" s="4">
        <f t="shared" si="4"/>
        <v>6.09437715841926</v>
      </c>
      <c r="V13" s="4">
        <f t="shared" si="5"/>
        <v>4</v>
      </c>
    </row>
    <row r="14" spans="1:22" ht="12.75">
      <c r="A14" s="1" t="s">
        <v>11</v>
      </c>
      <c r="B14" s="2" t="s">
        <v>53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f t="shared" si="1"/>
        <v>0</v>
      </c>
      <c r="S14" s="4">
        <f t="shared" si="2"/>
        <v>0</v>
      </c>
      <c r="T14" s="4">
        <f t="shared" si="3"/>
        <v>0</v>
      </c>
      <c r="U14" s="4">
        <f t="shared" si="4"/>
        <v>0</v>
      </c>
      <c r="V14" s="4">
        <f t="shared" si="5"/>
        <v>0</v>
      </c>
    </row>
    <row r="15" spans="1:22" ht="12.75">
      <c r="A15" s="1" t="s">
        <v>12</v>
      </c>
      <c r="B15" s="2" t="s">
        <v>54</v>
      </c>
      <c r="C15" s="1">
        <v>2</v>
      </c>
      <c r="D15" s="1">
        <v>1</v>
      </c>
      <c r="E15" s="1">
        <v>1</v>
      </c>
      <c r="F15" s="1">
        <v>1</v>
      </c>
      <c r="G15" s="1">
        <v>4</v>
      </c>
      <c r="H15" s="1">
        <v>3</v>
      </c>
      <c r="I15" s="1">
        <v>3</v>
      </c>
      <c r="J15" s="1">
        <v>1</v>
      </c>
      <c r="K15" s="1">
        <v>0</v>
      </c>
      <c r="L15" s="1">
        <v>3</v>
      </c>
      <c r="M15" s="1">
        <v>1</v>
      </c>
      <c r="N15" s="1">
        <v>1</v>
      </c>
      <c r="O15" s="1">
        <v>1</v>
      </c>
      <c r="P15" s="1">
        <v>1</v>
      </c>
      <c r="Q15" s="1">
        <v>2</v>
      </c>
      <c r="R15" s="1">
        <f t="shared" si="1"/>
        <v>25</v>
      </c>
      <c r="S15" s="4">
        <f t="shared" si="2"/>
        <v>1.6666666666666667</v>
      </c>
      <c r="T15" s="4">
        <f t="shared" si="3"/>
        <v>1.1126972805283737</v>
      </c>
      <c r="U15" s="4">
        <f t="shared" si="4"/>
        <v>5.004758508251788</v>
      </c>
      <c r="V15" s="4">
        <f t="shared" si="5"/>
        <v>4</v>
      </c>
    </row>
    <row r="16" spans="1:22" ht="12.75">
      <c r="A16" s="1" t="s">
        <v>13</v>
      </c>
      <c r="B16" s="2" t="s">
        <v>55</v>
      </c>
      <c r="C16" s="1">
        <v>5</v>
      </c>
      <c r="D16" s="1">
        <v>8</v>
      </c>
      <c r="E16" s="1">
        <v>4</v>
      </c>
      <c r="F16" s="1">
        <v>1</v>
      </c>
      <c r="G16" s="1">
        <v>8</v>
      </c>
      <c r="H16" s="1">
        <v>5</v>
      </c>
      <c r="I16" s="1">
        <v>6</v>
      </c>
      <c r="J16" s="1">
        <v>7</v>
      </c>
      <c r="K16" s="1">
        <v>28</v>
      </c>
      <c r="L16" s="1">
        <v>4</v>
      </c>
      <c r="M16" s="1">
        <v>3</v>
      </c>
      <c r="N16" s="1">
        <v>6</v>
      </c>
      <c r="O16" s="1">
        <v>2</v>
      </c>
      <c r="P16" s="1">
        <v>0</v>
      </c>
      <c r="Q16" s="1">
        <v>2</v>
      </c>
      <c r="R16" s="1">
        <f t="shared" si="1"/>
        <v>89</v>
      </c>
      <c r="S16" s="4">
        <f t="shared" si="2"/>
        <v>5.933333333333334</v>
      </c>
      <c r="T16" s="4">
        <f t="shared" si="3"/>
        <v>6.573395150873239</v>
      </c>
      <c r="U16" s="4">
        <f t="shared" si="4"/>
        <v>25.65351878595305</v>
      </c>
      <c r="V16" s="4">
        <f t="shared" si="5"/>
        <v>28</v>
      </c>
    </row>
    <row r="17" spans="1:22" ht="12.75">
      <c r="A17" s="1" t="s">
        <v>14</v>
      </c>
      <c r="B17" s="2" t="s">
        <v>56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f t="shared" si="1"/>
        <v>0</v>
      </c>
      <c r="S17" s="4">
        <f t="shared" si="2"/>
        <v>0</v>
      </c>
      <c r="T17" s="4">
        <f t="shared" si="3"/>
        <v>0</v>
      </c>
      <c r="U17" s="4">
        <f t="shared" si="4"/>
        <v>0</v>
      </c>
      <c r="V17" s="4">
        <f t="shared" si="5"/>
        <v>0</v>
      </c>
    </row>
    <row r="18" spans="1:22" ht="12.75">
      <c r="A18" s="1" t="s">
        <v>15</v>
      </c>
      <c r="B18" s="2" t="s">
        <v>57</v>
      </c>
      <c r="C18" s="1">
        <v>5</v>
      </c>
      <c r="D18" s="1">
        <v>2</v>
      </c>
      <c r="E18" s="1">
        <v>3</v>
      </c>
      <c r="F18" s="1">
        <v>1</v>
      </c>
      <c r="G18" s="1">
        <v>1</v>
      </c>
      <c r="H18" s="1">
        <v>2</v>
      </c>
      <c r="I18" s="1">
        <v>2</v>
      </c>
      <c r="J18" s="1">
        <v>1</v>
      </c>
      <c r="K18" s="1">
        <v>11</v>
      </c>
      <c r="L18" s="1">
        <v>10</v>
      </c>
      <c r="M18" s="1">
        <v>3</v>
      </c>
      <c r="N18" s="1">
        <v>2</v>
      </c>
      <c r="O18" s="1">
        <v>3</v>
      </c>
      <c r="P18" s="1">
        <v>1</v>
      </c>
      <c r="Q18" s="1">
        <v>5</v>
      </c>
      <c r="R18" s="1">
        <f t="shared" si="1"/>
        <v>52</v>
      </c>
      <c r="S18" s="4">
        <f t="shared" si="2"/>
        <v>3.466666666666667</v>
      </c>
      <c r="T18" s="4">
        <f t="shared" si="3"/>
        <v>3.1365738056189967</v>
      </c>
      <c r="U18" s="4">
        <f t="shared" si="4"/>
        <v>12.876388083523656</v>
      </c>
      <c r="V18" s="4">
        <f t="shared" si="5"/>
        <v>11</v>
      </c>
    </row>
    <row r="19" spans="1:22" ht="12.75">
      <c r="A19" s="1" t="s">
        <v>16</v>
      </c>
      <c r="B19" s="2" t="s">
        <v>58</v>
      </c>
      <c r="C19" s="1">
        <v>10</v>
      </c>
      <c r="D19" s="1">
        <v>18</v>
      </c>
      <c r="E19" s="1">
        <v>11</v>
      </c>
      <c r="F19" s="1">
        <v>13</v>
      </c>
      <c r="G19" s="1">
        <v>4</v>
      </c>
      <c r="H19" s="1">
        <v>19</v>
      </c>
      <c r="I19" s="1">
        <v>17</v>
      </c>
      <c r="J19" s="1">
        <v>17</v>
      </c>
      <c r="K19" s="1">
        <v>51</v>
      </c>
      <c r="L19" s="1">
        <v>25</v>
      </c>
      <c r="M19" s="1">
        <v>23</v>
      </c>
      <c r="N19" s="1">
        <v>13</v>
      </c>
      <c r="O19" s="1">
        <v>21</v>
      </c>
      <c r="P19" s="1">
        <v>20</v>
      </c>
      <c r="Q19" s="1">
        <v>22</v>
      </c>
      <c r="R19" s="1">
        <f t="shared" si="1"/>
        <v>284</v>
      </c>
      <c r="S19" s="4">
        <f t="shared" si="2"/>
        <v>18.933333333333334</v>
      </c>
      <c r="T19" s="4">
        <f t="shared" si="3"/>
        <v>10.49126620893144</v>
      </c>
      <c r="U19" s="4">
        <f t="shared" si="4"/>
        <v>50.40713196012766</v>
      </c>
      <c r="V19" s="4">
        <f t="shared" si="5"/>
        <v>51</v>
      </c>
    </row>
    <row r="20" spans="1:22" ht="12.75">
      <c r="A20" s="1" t="s">
        <v>17</v>
      </c>
      <c r="B20" s="2" t="s">
        <v>59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f t="shared" si="1"/>
        <v>3</v>
      </c>
      <c r="S20" s="4">
        <f t="shared" si="2"/>
        <v>0.2</v>
      </c>
      <c r="T20" s="4">
        <f t="shared" si="3"/>
        <v>0.4140393356054125</v>
      </c>
      <c r="U20" s="4">
        <f t="shared" si="4"/>
        <v>1.4421180068162374</v>
      </c>
      <c r="V20" s="4">
        <f t="shared" si="5"/>
        <v>1</v>
      </c>
    </row>
    <row r="21" ht="12.75">
      <c r="S21" s="4"/>
    </row>
    <row r="22" spans="1:19" ht="12.75">
      <c r="A22" s="1" t="s">
        <v>36</v>
      </c>
      <c r="C22" s="1">
        <f aca="true" t="shared" si="6" ref="C22:I22">COUNTIF(C3:C20,"&gt;0")</f>
        <v>13</v>
      </c>
      <c r="D22" s="1">
        <f t="shared" si="6"/>
        <v>12</v>
      </c>
      <c r="E22" s="1">
        <f t="shared" si="6"/>
        <v>12</v>
      </c>
      <c r="F22" s="1">
        <f t="shared" si="6"/>
        <v>12</v>
      </c>
      <c r="G22" s="1">
        <f t="shared" si="6"/>
        <v>11</v>
      </c>
      <c r="H22" s="1">
        <f t="shared" si="6"/>
        <v>11</v>
      </c>
      <c r="I22" s="1">
        <f t="shared" si="6"/>
        <v>11</v>
      </c>
      <c r="J22" s="1">
        <f>COUNTIF(J3:J20,"&gt;0")</f>
        <v>11</v>
      </c>
      <c r="K22" s="1">
        <f aca="true" t="shared" si="7" ref="K22:Q22">COUNTIF(K3:K20,"&gt;0")</f>
        <v>10</v>
      </c>
      <c r="L22" s="1">
        <f t="shared" si="7"/>
        <v>10</v>
      </c>
      <c r="M22" s="1">
        <f t="shared" si="7"/>
        <v>10</v>
      </c>
      <c r="N22" s="1">
        <f t="shared" si="7"/>
        <v>10</v>
      </c>
      <c r="O22" s="1">
        <f t="shared" si="7"/>
        <v>10</v>
      </c>
      <c r="P22" s="1">
        <f t="shared" si="7"/>
        <v>10</v>
      </c>
      <c r="Q22" s="1">
        <f t="shared" si="7"/>
        <v>10</v>
      </c>
      <c r="S22" s="4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1"/>
  <sheetViews>
    <sheetView workbookViewId="0" topLeftCell="A71">
      <selection activeCell="R10" sqref="R10"/>
    </sheetView>
  </sheetViews>
  <sheetFormatPr defaultColWidth="9.140625" defaultRowHeight="12.75"/>
  <cols>
    <col min="1" max="1" width="14.7109375" style="1" bestFit="1" customWidth="1"/>
    <col min="2" max="2" width="6.140625" style="1" customWidth="1"/>
    <col min="3" max="3" width="8.8515625" style="1" customWidth="1"/>
    <col min="4" max="4" width="8.8515625" style="4" customWidth="1"/>
    <col min="5" max="5" width="7.00390625" style="4" bestFit="1" customWidth="1"/>
    <col min="6" max="6" width="5.57421875" style="4" customWidth="1"/>
    <col min="7" max="7" width="6.140625" style="4" bestFit="1" customWidth="1"/>
    <col min="8" max="42" width="6.140625" style="1" bestFit="1" customWidth="1"/>
    <col min="43" max="16384" width="9.140625" style="1" customWidth="1"/>
  </cols>
  <sheetData>
    <row r="1" spans="1:7" ht="12.75">
      <c r="A1" s="1" t="s">
        <v>0</v>
      </c>
      <c r="B1" s="1" t="s">
        <v>41</v>
      </c>
      <c r="C1" s="4" t="s">
        <v>37</v>
      </c>
      <c r="D1" s="5" t="s">
        <v>38</v>
      </c>
      <c r="E1" s="4" t="s">
        <v>39</v>
      </c>
      <c r="F1" s="4" t="s">
        <v>40</v>
      </c>
      <c r="G1" s="4" t="s">
        <v>67</v>
      </c>
    </row>
    <row r="2" spans="1:3" ht="12.75">
      <c r="A2" s="1" t="s">
        <v>66</v>
      </c>
      <c r="C2" s="4"/>
    </row>
    <row r="3" spans="1:7" ht="12.75">
      <c r="A3" s="1" t="s">
        <v>3</v>
      </c>
      <c r="B3" s="1">
        <v>30</v>
      </c>
      <c r="C3" s="4">
        <v>2</v>
      </c>
      <c r="D3" s="4">
        <v>1.30930734141595</v>
      </c>
      <c r="E3" s="4">
        <v>5.92792202424785</v>
      </c>
      <c r="F3" s="4">
        <v>6</v>
      </c>
      <c r="G3" s="4">
        <f>D3/C3</f>
        <v>0.654653670707975</v>
      </c>
    </row>
    <row r="4" spans="1:7" ht="12.75">
      <c r="A4" s="1">
        <v>5766</v>
      </c>
      <c r="B4" s="1">
        <v>17</v>
      </c>
      <c r="C4" s="4">
        <v>1.13333333333333</v>
      </c>
      <c r="D4" s="4">
        <v>1.24594580635795</v>
      </c>
      <c r="E4" s="4">
        <v>4.87117075240718</v>
      </c>
      <c r="F4" s="4">
        <v>5</v>
      </c>
      <c r="G4" s="4">
        <f aca="true" t="shared" si="0" ref="G4:G20">D4/C4</f>
        <v>1.0993639467864298</v>
      </c>
    </row>
    <row r="5" spans="1:7" ht="12.75">
      <c r="A5" s="1" t="s">
        <v>4</v>
      </c>
      <c r="B5" s="1">
        <v>144</v>
      </c>
      <c r="C5" s="4">
        <v>9.6</v>
      </c>
      <c r="D5" s="4">
        <v>6.86398468196759</v>
      </c>
      <c r="E5" s="4">
        <v>30.1919540459028</v>
      </c>
      <c r="F5" s="4">
        <v>29</v>
      </c>
      <c r="G5" s="4">
        <f t="shared" si="0"/>
        <v>0.714998404371624</v>
      </c>
    </row>
    <row r="6" spans="1:7" ht="12.75">
      <c r="A6" s="1" t="s">
        <v>5</v>
      </c>
      <c r="B6" s="1">
        <v>41</v>
      </c>
      <c r="C6" s="4">
        <v>2.73333333333333</v>
      </c>
      <c r="D6" s="4">
        <v>1.86955558762988</v>
      </c>
      <c r="E6" s="4">
        <v>8.34200009622297</v>
      </c>
      <c r="F6" s="4">
        <v>7</v>
      </c>
      <c r="G6" s="4">
        <f t="shared" si="0"/>
        <v>0.6839837515719082</v>
      </c>
    </row>
    <row r="7" spans="1:7" ht="12.75">
      <c r="A7" s="1" t="s">
        <v>6</v>
      </c>
      <c r="B7" s="1">
        <v>41</v>
      </c>
      <c r="C7" s="4">
        <v>2.73333333333333</v>
      </c>
      <c r="D7" s="4">
        <v>1.79151438998513</v>
      </c>
      <c r="E7" s="4">
        <v>8.10787650328872</v>
      </c>
      <c r="F7" s="4">
        <v>6</v>
      </c>
      <c r="G7" s="4">
        <f t="shared" si="0"/>
        <v>0.6554320938969996</v>
      </c>
    </row>
    <row r="8" spans="1:7" ht="12.75">
      <c r="A8" s="1" t="s">
        <v>8</v>
      </c>
      <c r="B8" s="1">
        <v>123</v>
      </c>
      <c r="C8" s="4">
        <v>8.2</v>
      </c>
      <c r="D8" s="4">
        <v>2.7307769694984</v>
      </c>
      <c r="E8" s="4">
        <v>16.3923309084952</v>
      </c>
      <c r="F8" s="4">
        <v>13</v>
      </c>
      <c r="G8" s="4">
        <f t="shared" si="0"/>
        <v>0.33302158164614637</v>
      </c>
    </row>
    <row r="9" spans="1:7" ht="12.75">
      <c r="A9" s="1" t="s">
        <v>7</v>
      </c>
      <c r="B9" s="1">
        <v>62</v>
      </c>
      <c r="C9" s="4">
        <v>4.13333333333333</v>
      </c>
      <c r="D9" s="4">
        <v>2.41621506453694</v>
      </c>
      <c r="E9" s="4">
        <v>11.3819785269441</v>
      </c>
      <c r="F9" s="4">
        <v>10</v>
      </c>
      <c r="G9" s="4">
        <f t="shared" si="0"/>
        <v>0.5845681607750666</v>
      </c>
    </row>
    <row r="10" spans="1:7" ht="12.75">
      <c r="A10" s="1" t="s">
        <v>7</v>
      </c>
      <c r="B10" s="1">
        <v>81</v>
      </c>
      <c r="C10" s="4">
        <v>5.4</v>
      </c>
      <c r="D10" s="4">
        <v>4.79285182030788</v>
      </c>
      <c r="E10" s="4">
        <v>19.7785554609236</v>
      </c>
      <c r="F10" s="4">
        <v>19</v>
      </c>
      <c r="G10" s="4">
        <f t="shared" si="0"/>
        <v>0.8875651519088666</v>
      </c>
    </row>
    <row r="11" spans="1:7" ht="12.75">
      <c r="A11" s="1" t="s">
        <v>9</v>
      </c>
      <c r="B11" s="1">
        <v>72</v>
      </c>
      <c r="C11" s="4">
        <v>4.8</v>
      </c>
      <c r="D11" s="4">
        <v>3.7454734585325</v>
      </c>
      <c r="E11" s="4">
        <v>16.0364203755975</v>
      </c>
      <c r="F11" s="4">
        <v>14</v>
      </c>
      <c r="G11" s="4">
        <f t="shared" si="0"/>
        <v>0.7803069705276042</v>
      </c>
    </row>
    <row r="12" spans="1:7" ht="12.75">
      <c r="A12" s="1" t="s">
        <v>9</v>
      </c>
      <c r="B12" s="1">
        <v>36</v>
      </c>
      <c r="C12" s="4">
        <v>2.4</v>
      </c>
      <c r="D12" s="4">
        <v>2.02837021134844</v>
      </c>
      <c r="E12" s="4">
        <v>8.48511063404532</v>
      </c>
      <c r="F12" s="4">
        <v>6</v>
      </c>
      <c r="G12" s="4">
        <f t="shared" si="0"/>
        <v>0.8451542547285167</v>
      </c>
    </row>
    <row r="13" spans="1:7" ht="12.75">
      <c r="A13" s="1" t="s">
        <v>10</v>
      </c>
      <c r="B13" s="1">
        <v>74</v>
      </c>
      <c r="C13" s="4">
        <v>4.93333333333333</v>
      </c>
      <c r="D13" s="4">
        <v>3.23963548801992</v>
      </c>
      <c r="E13" s="4">
        <v>14.6522397973931</v>
      </c>
      <c r="F13" s="4">
        <v>11</v>
      </c>
      <c r="G13" s="4">
        <f t="shared" si="0"/>
        <v>0.6566828691932275</v>
      </c>
    </row>
    <row r="14" spans="1:7" ht="12.75">
      <c r="A14" s="1" t="s">
        <v>11</v>
      </c>
      <c r="B14" s="1">
        <v>2</v>
      </c>
      <c r="C14" s="4">
        <v>0.133333333333333</v>
      </c>
      <c r="D14" s="4">
        <v>0.351865775274498</v>
      </c>
      <c r="E14" s="4">
        <v>1.18893065915683</v>
      </c>
      <c r="F14" s="4">
        <v>1</v>
      </c>
      <c r="G14" s="4">
        <f t="shared" si="0"/>
        <v>2.638993314558742</v>
      </c>
    </row>
    <row r="15" spans="1:7" ht="12.75">
      <c r="A15" s="1" t="s">
        <v>12</v>
      </c>
      <c r="B15" s="1">
        <v>185</v>
      </c>
      <c r="C15" s="4">
        <v>12.3333333333333</v>
      </c>
      <c r="D15" s="4">
        <v>9.93310961716756</v>
      </c>
      <c r="E15" s="4">
        <v>42.132662184836</v>
      </c>
      <c r="F15" s="4">
        <v>35</v>
      </c>
      <c r="G15" s="4">
        <f t="shared" si="0"/>
        <v>0.8053872662568313</v>
      </c>
    </row>
    <row r="16" spans="1:7" ht="12.75">
      <c r="A16" s="1" t="s">
        <v>13</v>
      </c>
      <c r="B16" s="1">
        <v>1334</v>
      </c>
      <c r="C16" s="4">
        <v>88.9333333333333</v>
      </c>
      <c r="D16" s="4">
        <v>37.8105553415722</v>
      </c>
      <c r="E16" s="4">
        <v>202.36499935805</v>
      </c>
      <c r="F16" s="4">
        <v>133</v>
      </c>
      <c r="G16" s="4">
        <f t="shared" si="0"/>
        <v>0.42515616950793345</v>
      </c>
    </row>
    <row r="17" spans="1:7" ht="12.75">
      <c r="A17" s="1" t="s">
        <v>14</v>
      </c>
      <c r="B17" s="1">
        <v>1</v>
      </c>
      <c r="C17" s="4">
        <v>0.0666666666666667</v>
      </c>
      <c r="D17" s="4">
        <v>0.258198889747161</v>
      </c>
      <c r="E17" s="4">
        <v>0.84126333590815</v>
      </c>
      <c r="F17" s="4">
        <v>1</v>
      </c>
      <c r="G17" s="4">
        <f t="shared" si="0"/>
        <v>3.872983346207413</v>
      </c>
    </row>
    <row r="18" spans="1:7" ht="12.75">
      <c r="A18" s="1" t="s">
        <v>15</v>
      </c>
      <c r="B18" s="1">
        <v>1732</v>
      </c>
      <c r="C18" s="4">
        <v>115.466666666667</v>
      </c>
      <c r="D18" s="4">
        <v>99.9355983097305</v>
      </c>
      <c r="E18" s="4">
        <v>415.273461595858</v>
      </c>
      <c r="F18" s="4">
        <v>264</v>
      </c>
      <c r="G18" s="4">
        <f t="shared" si="0"/>
        <v>0.8654930569549383</v>
      </c>
    </row>
    <row r="19" spans="1:7" ht="12.75">
      <c r="A19" s="1" t="s">
        <v>16</v>
      </c>
      <c r="B19" s="1">
        <v>3108</v>
      </c>
      <c r="C19" s="4">
        <v>207.2</v>
      </c>
      <c r="D19" s="4">
        <v>73.8523623763751</v>
      </c>
      <c r="E19" s="4">
        <v>428.757087129125</v>
      </c>
      <c r="F19" s="4">
        <v>301</v>
      </c>
      <c r="G19" s="4">
        <f t="shared" si="0"/>
        <v>0.35643032034930067</v>
      </c>
    </row>
    <row r="20" spans="1:7" ht="12.75">
      <c r="A20" s="1" t="s">
        <v>17</v>
      </c>
      <c r="B20" s="1">
        <v>36</v>
      </c>
      <c r="C20" s="4">
        <v>2.4</v>
      </c>
      <c r="D20" s="4">
        <v>1.84390889145858</v>
      </c>
      <c r="E20" s="4">
        <v>7.93172667437574</v>
      </c>
      <c r="F20" s="4">
        <v>6</v>
      </c>
      <c r="G20" s="4">
        <f t="shared" si="0"/>
        <v>0.768295371441075</v>
      </c>
    </row>
    <row r="21" ht="12.75">
      <c r="C21" s="4"/>
    </row>
    <row r="22" spans="1:7" ht="12.75">
      <c r="A22" s="1" t="s">
        <v>0</v>
      </c>
      <c r="B22" s="1" t="s">
        <v>41</v>
      </c>
      <c r="C22" s="4" t="s">
        <v>37</v>
      </c>
      <c r="D22" s="5" t="s">
        <v>38</v>
      </c>
      <c r="E22" s="4" t="s">
        <v>39</v>
      </c>
      <c r="F22" s="4" t="s">
        <v>40</v>
      </c>
      <c r="G22" s="4" t="s">
        <v>67</v>
      </c>
    </row>
    <row r="23" spans="1:3" ht="12.75">
      <c r="A23" s="1" t="s">
        <v>65</v>
      </c>
      <c r="C23" s="4"/>
    </row>
    <row r="24" spans="1:6" ht="12.75">
      <c r="A24" s="1" t="s">
        <v>3</v>
      </c>
      <c r="B24" s="1">
        <v>0</v>
      </c>
      <c r="C24" s="4">
        <v>0</v>
      </c>
      <c r="D24" s="4">
        <v>0</v>
      </c>
      <c r="E24" s="4">
        <v>0</v>
      </c>
      <c r="F24" s="4">
        <v>0</v>
      </c>
    </row>
    <row r="25" spans="1:7" ht="12.75">
      <c r="A25" s="1">
        <v>5766</v>
      </c>
      <c r="B25" s="1">
        <v>4</v>
      </c>
      <c r="C25" s="4">
        <v>0.266666666666667</v>
      </c>
      <c r="D25" s="4">
        <v>0.457737708217063</v>
      </c>
      <c r="E25" s="4">
        <v>1.63987979131786</v>
      </c>
      <c r="F25" s="4">
        <v>1</v>
      </c>
      <c r="G25" s="4">
        <f aca="true" t="shared" si="1" ref="G25:G41">D25/C25</f>
        <v>1.7165164058139841</v>
      </c>
    </row>
    <row r="26" spans="1:7" ht="12.75">
      <c r="A26" s="1" t="s">
        <v>4</v>
      </c>
      <c r="B26" s="1">
        <v>41</v>
      </c>
      <c r="C26" s="4">
        <v>2.73333333333333</v>
      </c>
      <c r="D26" s="4">
        <v>1.66761877566558</v>
      </c>
      <c r="E26" s="4">
        <v>7.73618966033007</v>
      </c>
      <c r="F26" s="4">
        <v>6</v>
      </c>
      <c r="G26" s="4">
        <f t="shared" si="1"/>
        <v>0.6101044301215545</v>
      </c>
    </row>
    <row r="27" spans="1:7" ht="12.75">
      <c r="A27" s="1" t="s">
        <v>5</v>
      </c>
      <c r="B27" s="1">
        <v>16</v>
      </c>
      <c r="C27" s="4">
        <v>1.06666666666667</v>
      </c>
      <c r="D27" s="4">
        <v>0.883715101688537</v>
      </c>
      <c r="E27" s="4">
        <v>3.71781197173228</v>
      </c>
      <c r="F27" s="4">
        <v>2</v>
      </c>
      <c r="G27" s="4">
        <f t="shared" si="1"/>
        <v>0.8284829078330008</v>
      </c>
    </row>
    <row r="28" spans="1:7" ht="12.75">
      <c r="A28" s="1" t="s">
        <v>6</v>
      </c>
      <c r="B28" s="1">
        <v>12</v>
      </c>
      <c r="C28" s="4">
        <v>0.8</v>
      </c>
      <c r="D28" s="4">
        <v>0.94112394811432</v>
      </c>
      <c r="E28" s="4">
        <v>3.62337184434296</v>
      </c>
      <c r="F28" s="4">
        <v>3</v>
      </c>
      <c r="G28" s="4">
        <f t="shared" si="1"/>
        <v>1.1764049351429</v>
      </c>
    </row>
    <row r="29" spans="1:7" ht="12.75">
      <c r="A29" s="1" t="s">
        <v>8</v>
      </c>
      <c r="B29" s="1">
        <v>157</v>
      </c>
      <c r="C29" s="4">
        <v>10.4666666666667</v>
      </c>
      <c r="D29" s="4">
        <v>3.73911117525975</v>
      </c>
      <c r="E29" s="4">
        <v>21.684000192446</v>
      </c>
      <c r="F29" s="4">
        <v>16</v>
      </c>
      <c r="G29" s="4">
        <f t="shared" si="1"/>
        <v>0.35723992120315967</v>
      </c>
    </row>
    <row r="30" spans="1:7" ht="12.75">
      <c r="A30" s="1" t="s">
        <v>7</v>
      </c>
      <c r="B30" s="1">
        <v>25</v>
      </c>
      <c r="C30" s="4">
        <v>1.66666666666667</v>
      </c>
      <c r="D30" s="4">
        <v>1.11269728052837</v>
      </c>
      <c r="E30" s="4">
        <v>5.00475850825178</v>
      </c>
      <c r="F30" s="4">
        <v>4</v>
      </c>
      <c r="G30" s="4">
        <f t="shared" si="1"/>
        <v>0.6676183683170206</v>
      </c>
    </row>
    <row r="31" spans="1:7" ht="12.75">
      <c r="A31" s="1" t="s">
        <v>7</v>
      </c>
      <c r="B31" s="1">
        <v>11</v>
      </c>
      <c r="C31" s="4">
        <v>0.733333333333333</v>
      </c>
      <c r="D31" s="4">
        <v>0.79880863671798</v>
      </c>
      <c r="E31" s="4">
        <v>3.12975924348727</v>
      </c>
      <c r="F31" s="4">
        <v>2</v>
      </c>
      <c r="G31" s="4">
        <f t="shared" si="1"/>
        <v>1.0892845046154278</v>
      </c>
    </row>
    <row r="32" spans="1:7" ht="12.75">
      <c r="A32" s="1" t="s">
        <v>9</v>
      </c>
      <c r="B32" s="1">
        <v>20</v>
      </c>
      <c r="C32" s="4">
        <v>1.33333333333333</v>
      </c>
      <c r="D32" s="4">
        <v>1.3451854182691</v>
      </c>
      <c r="E32" s="4">
        <v>5.36888958814063</v>
      </c>
      <c r="F32" s="4">
        <v>4</v>
      </c>
      <c r="G32" s="4">
        <f t="shared" si="1"/>
        <v>1.0088890637018277</v>
      </c>
    </row>
    <row r="33" spans="1:7" ht="12.75">
      <c r="A33" s="1" t="s">
        <v>9</v>
      </c>
      <c r="B33" s="1">
        <v>15</v>
      </c>
      <c r="C33" s="4">
        <v>1</v>
      </c>
      <c r="D33" s="4">
        <v>1.36277028773849</v>
      </c>
      <c r="E33" s="4">
        <v>5.08831086321547</v>
      </c>
      <c r="F33" s="4">
        <v>4</v>
      </c>
      <c r="G33" s="4">
        <f t="shared" si="1"/>
        <v>1.36277028773849</v>
      </c>
    </row>
    <row r="34" spans="1:7" ht="12.75">
      <c r="A34" s="1" t="s">
        <v>10</v>
      </c>
      <c r="B34" s="1">
        <v>29</v>
      </c>
      <c r="C34" s="4">
        <v>1.93333333333333</v>
      </c>
      <c r="D34" s="4">
        <v>1.38701460836198</v>
      </c>
      <c r="E34" s="4">
        <v>6.09437715841927</v>
      </c>
      <c r="F34" s="4">
        <v>4</v>
      </c>
      <c r="G34" s="4">
        <f t="shared" si="1"/>
        <v>0.7174213491527496</v>
      </c>
    </row>
    <row r="35" spans="1:6" ht="12.75">
      <c r="A35" s="1" t="s">
        <v>11</v>
      </c>
      <c r="B35" s="1">
        <v>0</v>
      </c>
      <c r="C35" s="4">
        <v>0</v>
      </c>
      <c r="D35" s="4">
        <v>0</v>
      </c>
      <c r="E35" s="4">
        <v>0</v>
      </c>
      <c r="F35" s="4">
        <v>0</v>
      </c>
    </row>
    <row r="36" spans="1:7" ht="12.75">
      <c r="A36" s="1" t="s">
        <v>12</v>
      </c>
      <c r="B36" s="1">
        <v>25</v>
      </c>
      <c r="C36" s="4">
        <v>1.66666666666667</v>
      </c>
      <c r="D36" s="4">
        <v>1.11269728052837</v>
      </c>
      <c r="E36" s="4">
        <v>5.00475850825178</v>
      </c>
      <c r="F36" s="4">
        <v>4</v>
      </c>
      <c r="G36" s="4">
        <f t="shared" si="1"/>
        <v>0.6676183683170206</v>
      </c>
    </row>
    <row r="37" spans="1:7" ht="12.75">
      <c r="A37" s="1" t="s">
        <v>13</v>
      </c>
      <c r="B37" s="1">
        <v>89</v>
      </c>
      <c r="C37" s="4">
        <v>5.93333333333333</v>
      </c>
      <c r="D37" s="4">
        <v>6.57339515087324</v>
      </c>
      <c r="E37" s="4">
        <v>25.6535187859531</v>
      </c>
      <c r="F37" s="4">
        <v>28</v>
      </c>
      <c r="G37" s="4">
        <f t="shared" si="1"/>
        <v>1.1078755872258275</v>
      </c>
    </row>
    <row r="38" spans="1:6" ht="12.75">
      <c r="A38" s="1" t="s">
        <v>14</v>
      </c>
      <c r="B38" s="1">
        <v>0</v>
      </c>
      <c r="C38" s="4">
        <v>0</v>
      </c>
      <c r="D38" s="4">
        <v>0</v>
      </c>
      <c r="E38" s="4">
        <v>0</v>
      </c>
      <c r="F38" s="4">
        <v>0</v>
      </c>
    </row>
    <row r="39" spans="1:7" ht="12.75">
      <c r="A39" s="1" t="s">
        <v>15</v>
      </c>
      <c r="B39" s="1">
        <v>52</v>
      </c>
      <c r="C39" s="4">
        <v>3.46666666666667</v>
      </c>
      <c r="D39" s="4">
        <v>3.136573805619</v>
      </c>
      <c r="E39" s="4">
        <v>12.8763880835237</v>
      </c>
      <c r="F39" s="4">
        <v>11</v>
      </c>
      <c r="G39" s="4">
        <f t="shared" si="1"/>
        <v>0.9047809054670183</v>
      </c>
    </row>
    <row r="40" spans="1:7" ht="12.75">
      <c r="A40" s="1" t="s">
        <v>16</v>
      </c>
      <c r="B40" s="1">
        <v>284</v>
      </c>
      <c r="C40" s="4">
        <v>18.9333333333333</v>
      </c>
      <c r="D40" s="4">
        <v>10.4912662089314</v>
      </c>
      <c r="E40" s="4">
        <v>50.4071319601275</v>
      </c>
      <c r="F40" s="4">
        <v>51</v>
      </c>
      <c r="G40" s="4">
        <f t="shared" si="1"/>
        <v>0.554116173006941</v>
      </c>
    </row>
    <row r="41" spans="1:7" ht="12.75">
      <c r="A41" s="1" t="s">
        <v>17</v>
      </c>
      <c r="B41" s="1">
        <v>3</v>
      </c>
      <c r="C41" s="4">
        <v>0.2</v>
      </c>
      <c r="D41" s="4">
        <v>0.414039335605413</v>
      </c>
      <c r="E41" s="4">
        <v>1.44211800681624</v>
      </c>
      <c r="F41" s="4">
        <v>1</v>
      </c>
      <c r="G41" s="4">
        <f t="shared" si="1"/>
        <v>2.070196678027065</v>
      </c>
    </row>
    <row r="42" ht="12.75">
      <c r="C42" s="4"/>
    </row>
    <row r="43" spans="2:4" ht="12.75">
      <c r="B43" s="1" t="s">
        <v>60</v>
      </c>
      <c r="C43" s="1" t="s">
        <v>61</v>
      </c>
      <c r="D43" s="4" t="s">
        <v>62</v>
      </c>
    </row>
    <row r="44" spans="1:4" ht="12.75">
      <c r="A44" s="1" t="s">
        <v>3</v>
      </c>
      <c r="B44" s="1">
        <v>30</v>
      </c>
      <c r="C44" s="1">
        <v>0</v>
      </c>
      <c r="D44" s="4" t="s">
        <v>63</v>
      </c>
    </row>
    <row r="45" spans="1:4" ht="12.75">
      <c r="A45" s="1">
        <v>5766</v>
      </c>
      <c r="B45" s="1">
        <v>17</v>
      </c>
      <c r="C45" s="1">
        <v>4</v>
      </c>
      <c r="D45" s="4">
        <f>(B45-C45)/SQRT(C45)</f>
        <v>6.5</v>
      </c>
    </row>
    <row r="46" spans="1:4" ht="12.75">
      <c r="A46" s="1" t="s">
        <v>4</v>
      </c>
      <c r="B46" s="1">
        <v>144</v>
      </c>
      <c r="C46" s="1">
        <v>41</v>
      </c>
      <c r="D46" s="4">
        <f aca="true" t="shared" si="2" ref="D46:D61">(B46-C46)/SQRT(C46)</f>
        <v>16.085897474526426</v>
      </c>
    </row>
    <row r="47" spans="1:4" ht="12.75">
      <c r="A47" s="1" t="s">
        <v>5</v>
      </c>
      <c r="B47" s="1">
        <v>41</v>
      </c>
      <c r="C47" s="1">
        <v>16</v>
      </c>
      <c r="D47" s="4">
        <f t="shared" si="2"/>
        <v>6.25</v>
      </c>
    </row>
    <row r="48" spans="1:4" ht="12.75">
      <c r="A48" s="1" t="s">
        <v>6</v>
      </c>
      <c r="B48" s="1">
        <v>41</v>
      </c>
      <c r="C48" s="1">
        <v>12</v>
      </c>
      <c r="D48" s="4">
        <f t="shared" si="2"/>
        <v>8.371578903249574</v>
      </c>
    </row>
    <row r="49" spans="1:4" ht="12.75">
      <c r="A49" s="1" t="s">
        <v>8</v>
      </c>
      <c r="B49" s="1">
        <v>123</v>
      </c>
      <c r="C49" s="1">
        <v>157</v>
      </c>
      <c r="D49" s="4">
        <f t="shared" si="2"/>
        <v>-2.7134954071899156</v>
      </c>
    </row>
    <row r="50" spans="1:4" ht="12.75">
      <c r="A50" s="1" t="s">
        <v>7</v>
      </c>
      <c r="B50" s="1">
        <v>62</v>
      </c>
      <c r="C50" s="1">
        <v>25</v>
      </c>
      <c r="D50" s="4">
        <f t="shared" si="2"/>
        <v>7.4</v>
      </c>
    </row>
    <row r="51" spans="1:4" ht="12.75">
      <c r="A51" s="1" t="s">
        <v>7</v>
      </c>
      <c r="B51" s="1">
        <v>81</v>
      </c>
      <c r="C51" s="1">
        <v>11</v>
      </c>
      <c r="D51" s="4">
        <f t="shared" si="2"/>
        <v>21.105794120443456</v>
      </c>
    </row>
    <row r="52" spans="1:4" ht="12.75">
      <c r="A52" s="1" t="s">
        <v>9</v>
      </c>
      <c r="B52" s="1">
        <v>72</v>
      </c>
      <c r="C52" s="1">
        <v>20</v>
      </c>
      <c r="D52" s="4">
        <f t="shared" si="2"/>
        <v>11.627553482998906</v>
      </c>
    </row>
    <row r="53" spans="1:4" ht="12.75">
      <c r="A53" s="1" t="s">
        <v>9</v>
      </c>
      <c r="B53" s="1">
        <v>36</v>
      </c>
      <c r="C53" s="1">
        <v>15</v>
      </c>
      <c r="D53" s="4">
        <f t="shared" si="2"/>
        <v>5.422176684690384</v>
      </c>
    </row>
    <row r="54" spans="1:4" ht="12.75">
      <c r="A54" s="1" t="s">
        <v>10</v>
      </c>
      <c r="B54" s="1">
        <v>74</v>
      </c>
      <c r="C54" s="1">
        <v>29</v>
      </c>
      <c r="D54" s="4">
        <f t="shared" si="2"/>
        <v>8.356290217967334</v>
      </c>
    </row>
    <row r="55" spans="1:4" ht="12.75">
      <c r="A55" s="1" t="s">
        <v>11</v>
      </c>
      <c r="B55" s="1">
        <v>2</v>
      </c>
      <c r="C55" s="1">
        <v>0</v>
      </c>
      <c r="D55" s="4" t="s">
        <v>64</v>
      </c>
    </row>
    <row r="56" spans="1:4" ht="12.75">
      <c r="A56" s="1" t="s">
        <v>12</v>
      </c>
      <c r="B56" s="1">
        <v>185</v>
      </c>
      <c r="C56" s="1">
        <v>25</v>
      </c>
      <c r="D56" s="4">
        <f t="shared" si="2"/>
        <v>32</v>
      </c>
    </row>
    <row r="57" spans="1:4" ht="12.75">
      <c r="A57" s="1" t="s">
        <v>13</v>
      </c>
      <c r="B57" s="1">
        <v>1334</v>
      </c>
      <c r="C57" s="1">
        <v>89</v>
      </c>
      <c r="D57" s="4">
        <f t="shared" si="2"/>
        <v>131.96973606079183</v>
      </c>
    </row>
    <row r="58" spans="1:4" ht="12.75">
      <c r="A58" s="1" t="s">
        <v>14</v>
      </c>
      <c r="B58" s="1">
        <v>1</v>
      </c>
      <c r="C58" s="1">
        <v>0</v>
      </c>
      <c r="D58" s="4" t="s">
        <v>64</v>
      </c>
    </row>
    <row r="59" spans="1:4" ht="12.75">
      <c r="A59" s="1" t="s">
        <v>15</v>
      </c>
      <c r="B59" s="1">
        <v>1732</v>
      </c>
      <c r="C59" s="1">
        <v>52</v>
      </c>
      <c r="D59" s="4">
        <f t="shared" si="2"/>
        <v>232.97408241459624</v>
      </c>
    </row>
    <row r="60" spans="1:4" ht="12.75">
      <c r="A60" s="1" t="s">
        <v>16</v>
      </c>
      <c r="B60" s="1">
        <v>3108</v>
      </c>
      <c r="C60" s="1">
        <v>284</v>
      </c>
      <c r="D60" s="4">
        <f t="shared" si="2"/>
        <v>167.57357013697208</v>
      </c>
    </row>
    <row r="61" spans="1:4" ht="12.75">
      <c r="A61" s="1" t="s">
        <v>17</v>
      </c>
      <c r="B61" s="1">
        <v>36</v>
      </c>
      <c r="C61" s="1">
        <v>3</v>
      </c>
      <c r="D61" s="4">
        <f t="shared" si="2"/>
        <v>19.05255888325765</v>
      </c>
    </row>
    <row r="65" spans="1:18" ht="12.75">
      <c r="A65" s="1" t="s">
        <v>68</v>
      </c>
      <c r="B65" s="1" t="s">
        <v>2</v>
      </c>
      <c r="C65" s="1" t="s">
        <v>2</v>
      </c>
      <c r="D65" s="1" t="s">
        <v>2</v>
      </c>
      <c r="E65" s="1" t="s">
        <v>2</v>
      </c>
      <c r="F65" s="1" t="s">
        <v>2</v>
      </c>
      <c r="G65" s="1" t="s">
        <v>2</v>
      </c>
      <c r="H65" s="1" t="s">
        <v>2</v>
      </c>
      <c r="I65" s="1" t="s">
        <v>2</v>
      </c>
      <c r="J65" s="1" t="s">
        <v>2</v>
      </c>
      <c r="K65" s="1" t="s">
        <v>2</v>
      </c>
      <c r="L65" s="1" t="s">
        <v>2</v>
      </c>
      <c r="M65" s="1" t="s">
        <v>2</v>
      </c>
      <c r="N65" s="1" t="s">
        <v>2</v>
      </c>
      <c r="O65" s="1" t="s">
        <v>2</v>
      </c>
      <c r="P65" s="1" t="s">
        <v>2</v>
      </c>
      <c r="Q65" s="1" t="s">
        <v>41</v>
      </c>
      <c r="R65" s="4" t="s">
        <v>37</v>
      </c>
    </row>
    <row r="66" spans="2:18" ht="12.75">
      <c r="B66" s="1">
        <v>1</v>
      </c>
      <c r="C66" s="1">
        <f>B66+1</f>
        <v>2</v>
      </c>
      <c r="D66" s="1">
        <f aca="true" t="shared" si="3" ref="D66:P66">C66+1</f>
        <v>3</v>
      </c>
      <c r="E66" s="1">
        <f t="shared" si="3"/>
        <v>4</v>
      </c>
      <c r="F66" s="1">
        <f t="shared" si="3"/>
        <v>5</v>
      </c>
      <c r="G66" s="1">
        <f t="shared" si="3"/>
        <v>6</v>
      </c>
      <c r="H66" s="1">
        <f t="shared" si="3"/>
        <v>7</v>
      </c>
      <c r="I66" s="1">
        <f t="shared" si="3"/>
        <v>8</v>
      </c>
      <c r="J66" s="1">
        <f t="shared" si="3"/>
        <v>9</v>
      </c>
      <c r="K66" s="1">
        <f t="shared" si="3"/>
        <v>10</v>
      </c>
      <c r="L66" s="1">
        <f t="shared" si="3"/>
        <v>11</v>
      </c>
      <c r="M66" s="1">
        <f t="shared" si="3"/>
        <v>12</v>
      </c>
      <c r="N66" s="1">
        <f t="shared" si="3"/>
        <v>13</v>
      </c>
      <c r="O66" s="1">
        <f t="shared" si="3"/>
        <v>14</v>
      </c>
      <c r="P66" s="1">
        <f t="shared" si="3"/>
        <v>15</v>
      </c>
      <c r="R66" s="4"/>
    </row>
    <row r="67" spans="1:18" ht="12.75">
      <c r="A67" s="1" t="s">
        <v>3</v>
      </c>
      <c r="B67" s="1">
        <v>1</v>
      </c>
      <c r="C67" s="1">
        <v>1</v>
      </c>
      <c r="D67" s="1">
        <v>2</v>
      </c>
      <c r="E67" s="1">
        <v>2</v>
      </c>
      <c r="F67" s="1">
        <v>2</v>
      </c>
      <c r="G67" s="1">
        <v>1</v>
      </c>
      <c r="H67" s="1">
        <v>3</v>
      </c>
      <c r="I67" s="1">
        <v>3</v>
      </c>
      <c r="J67" s="1">
        <v>2</v>
      </c>
      <c r="K67" s="1">
        <v>1</v>
      </c>
      <c r="L67" s="1">
        <v>6</v>
      </c>
      <c r="M67" s="1">
        <v>1</v>
      </c>
      <c r="N67" s="1">
        <v>1</v>
      </c>
      <c r="O67" s="1">
        <v>2</v>
      </c>
      <c r="P67" s="1">
        <v>2</v>
      </c>
      <c r="Q67" s="1">
        <f>SUM(B67:P67)</f>
        <v>30</v>
      </c>
      <c r="R67" s="4">
        <f>AVERAGE(B67:P67)</f>
        <v>2</v>
      </c>
    </row>
    <row r="68" spans="1:18" ht="12.75">
      <c r="A68" s="1">
        <v>5766</v>
      </c>
      <c r="B68" s="1">
        <v>0</v>
      </c>
      <c r="C68" s="1">
        <v>1</v>
      </c>
      <c r="D68" s="1">
        <v>0</v>
      </c>
      <c r="E68" s="1">
        <v>0</v>
      </c>
      <c r="F68" s="1">
        <v>0</v>
      </c>
      <c r="G68" s="1">
        <v>2</v>
      </c>
      <c r="H68" s="1">
        <v>1</v>
      </c>
      <c r="I68" s="1">
        <v>2</v>
      </c>
      <c r="J68" s="1">
        <v>1</v>
      </c>
      <c r="K68" s="1">
        <v>1</v>
      </c>
      <c r="L68" s="1">
        <v>5</v>
      </c>
      <c r="M68" s="1">
        <v>1</v>
      </c>
      <c r="N68" s="1">
        <v>1</v>
      </c>
      <c r="O68" s="1">
        <v>1</v>
      </c>
      <c r="P68" s="1">
        <v>1</v>
      </c>
      <c r="Q68" s="1">
        <f aca="true" t="shared" si="4" ref="Q68:Q84">SUM(B68:P68)</f>
        <v>17</v>
      </c>
      <c r="R68" s="4">
        <f aca="true" t="shared" si="5" ref="R68:R84">AVERAGE(B68:P68)</f>
        <v>1.1333333333333333</v>
      </c>
    </row>
    <row r="69" spans="1:18" ht="12.75">
      <c r="A69" s="1" t="s">
        <v>4</v>
      </c>
      <c r="B69" s="1">
        <v>8</v>
      </c>
      <c r="C69" s="1">
        <v>3</v>
      </c>
      <c r="D69" s="1">
        <v>8</v>
      </c>
      <c r="E69" s="1">
        <v>7</v>
      </c>
      <c r="F69" s="1">
        <v>8</v>
      </c>
      <c r="G69" s="1">
        <v>20</v>
      </c>
      <c r="H69" s="1">
        <v>10</v>
      </c>
      <c r="I69" s="1">
        <v>12</v>
      </c>
      <c r="J69" s="1">
        <v>4</v>
      </c>
      <c r="K69" s="1">
        <v>9</v>
      </c>
      <c r="L69" s="1">
        <v>29</v>
      </c>
      <c r="M69" s="1">
        <v>11</v>
      </c>
      <c r="N69" s="1">
        <v>3</v>
      </c>
      <c r="O69" s="1">
        <v>8</v>
      </c>
      <c r="P69" s="1">
        <v>4</v>
      </c>
      <c r="Q69" s="1">
        <f t="shared" si="4"/>
        <v>144</v>
      </c>
      <c r="R69" s="4">
        <f t="shared" si="5"/>
        <v>9.6</v>
      </c>
    </row>
    <row r="70" spans="1:18" ht="12.75">
      <c r="A70" s="1" t="s">
        <v>5</v>
      </c>
      <c r="B70" s="1">
        <v>1</v>
      </c>
      <c r="C70" s="1">
        <v>2</v>
      </c>
      <c r="D70" s="1">
        <v>2</v>
      </c>
      <c r="E70" s="1">
        <v>2</v>
      </c>
      <c r="F70" s="1">
        <v>1</v>
      </c>
      <c r="G70" s="1">
        <v>6</v>
      </c>
      <c r="H70" s="1">
        <v>2</v>
      </c>
      <c r="I70" s="1">
        <v>3</v>
      </c>
      <c r="J70" s="1">
        <v>3</v>
      </c>
      <c r="K70" s="1">
        <v>1</v>
      </c>
      <c r="L70" s="1">
        <v>5</v>
      </c>
      <c r="M70" s="1">
        <v>7</v>
      </c>
      <c r="N70" s="1">
        <v>3</v>
      </c>
      <c r="O70" s="1">
        <v>1</v>
      </c>
      <c r="P70" s="1">
        <v>2</v>
      </c>
      <c r="Q70" s="1">
        <f t="shared" si="4"/>
        <v>41</v>
      </c>
      <c r="R70" s="4">
        <f t="shared" si="5"/>
        <v>2.7333333333333334</v>
      </c>
    </row>
    <row r="71" spans="1:18" ht="12.75">
      <c r="A71" s="1" t="s">
        <v>6</v>
      </c>
      <c r="B71" s="1">
        <v>2</v>
      </c>
      <c r="C71" s="1">
        <v>1</v>
      </c>
      <c r="D71" s="1">
        <v>5</v>
      </c>
      <c r="E71" s="1">
        <v>5</v>
      </c>
      <c r="F71" s="1">
        <v>6</v>
      </c>
      <c r="G71" s="1">
        <v>2</v>
      </c>
      <c r="H71" s="1">
        <v>2</v>
      </c>
      <c r="I71" s="1">
        <v>0</v>
      </c>
      <c r="J71" s="1">
        <v>2</v>
      </c>
      <c r="K71" s="1">
        <v>2</v>
      </c>
      <c r="L71" s="1">
        <v>4</v>
      </c>
      <c r="M71" s="1">
        <v>5</v>
      </c>
      <c r="N71" s="1">
        <v>2</v>
      </c>
      <c r="O71" s="1">
        <v>1</v>
      </c>
      <c r="P71" s="1">
        <v>2</v>
      </c>
      <c r="Q71" s="1">
        <f t="shared" si="4"/>
        <v>41</v>
      </c>
      <c r="R71" s="4">
        <f t="shared" si="5"/>
        <v>2.7333333333333334</v>
      </c>
    </row>
    <row r="72" spans="1:18" ht="12.75">
      <c r="A72" s="1" t="s">
        <v>8</v>
      </c>
      <c r="B72" s="1">
        <v>9</v>
      </c>
      <c r="C72" s="1">
        <v>7</v>
      </c>
      <c r="D72" s="1">
        <v>8</v>
      </c>
      <c r="E72" s="1">
        <v>12</v>
      </c>
      <c r="F72" s="1">
        <v>11</v>
      </c>
      <c r="G72" s="1">
        <v>9</v>
      </c>
      <c r="H72" s="1">
        <v>7</v>
      </c>
      <c r="I72" s="1">
        <v>6</v>
      </c>
      <c r="J72" s="1">
        <v>4</v>
      </c>
      <c r="K72" s="1">
        <v>13</v>
      </c>
      <c r="L72" s="1">
        <v>3</v>
      </c>
      <c r="M72" s="1">
        <v>10</v>
      </c>
      <c r="N72" s="1">
        <v>7</v>
      </c>
      <c r="O72" s="1">
        <v>8</v>
      </c>
      <c r="P72" s="1">
        <v>9</v>
      </c>
      <c r="Q72" s="1">
        <f t="shared" si="4"/>
        <v>123</v>
      </c>
      <c r="R72" s="4">
        <f t="shared" si="5"/>
        <v>8.2</v>
      </c>
    </row>
    <row r="73" spans="1:18" ht="12.75">
      <c r="A73" s="1" t="s">
        <v>7</v>
      </c>
      <c r="B73" s="1">
        <v>10</v>
      </c>
      <c r="C73" s="1">
        <v>4</v>
      </c>
      <c r="D73" s="1">
        <v>4</v>
      </c>
      <c r="E73" s="1">
        <v>2</v>
      </c>
      <c r="F73" s="1">
        <v>3</v>
      </c>
      <c r="G73" s="1">
        <v>3</v>
      </c>
      <c r="H73" s="1">
        <v>1</v>
      </c>
      <c r="I73" s="1">
        <v>4</v>
      </c>
      <c r="J73" s="1">
        <v>8</v>
      </c>
      <c r="K73" s="1">
        <v>5</v>
      </c>
      <c r="L73" s="1">
        <v>2</v>
      </c>
      <c r="M73" s="1">
        <v>6</v>
      </c>
      <c r="N73" s="1">
        <v>5</v>
      </c>
      <c r="O73" s="1">
        <v>3</v>
      </c>
      <c r="P73" s="1">
        <v>2</v>
      </c>
      <c r="Q73" s="1">
        <f t="shared" si="4"/>
        <v>62</v>
      </c>
      <c r="R73" s="4">
        <f t="shared" si="5"/>
        <v>4.133333333333334</v>
      </c>
    </row>
    <row r="74" spans="1:18" ht="12.75">
      <c r="A74" s="1" t="s">
        <v>7</v>
      </c>
      <c r="B74" s="1">
        <v>4</v>
      </c>
      <c r="C74" s="1">
        <v>9</v>
      </c>
      <c r="D74" s="1">
        <v>4</v>
      </c>
      <c r="E74" s="1">
        <v>3</v>
      </c>
      <c r="F74" s="1">
        <v>5</v>
      </c>
      <c r="G74" s="1">
        <v>3</v>
      </c>
      <c r="H74" s="1">
        <v>5</v>
      </c>
      <c r="I74" s="1">
        <v>3</v>
      </c>
      <c r="J74" s="1">
        <v>7</v>
      </c>
      <c r="K74" s="1">
        <v>2</v>
      </c>
      <c r="L74" s="1">
        <v>1</v>
      </c>
      <c r="M74" s="1">
        <v>19</v>
      </c>
      <c r="N74" s="1">
        <v>12</v>
      </c>
      <c r="O74" s="1">
        <v>3</v>
      </c>
      <c r="P74" s="1">
        <v>1</v>
      </c>
      <c r="Q74" s="1">
        <f t="shared" si="4"/>
        <v>81</v>
      </c>
      <c r="R74" s="4">
        <f t="shared" si="5"/>
        <v>5.4</v>
      </c>
    </row>
    <row r="75" spans="1:18" ht="12.75">
      <c r="A75" s="1" t="s">
        <v>9</v>
      </c>
      <c r="B75" s="1">
        <v>1</v>
      </c>
      <c r="C75" s="1">
        <v>5</v>
      </c>
      <c r="D75" s="1">
        <v>3</v>
      </c>
      <c r="E75" s="1">
        <v>3</v>
      </c>
      <c r="F75" s="1">
        <v>4</v>
      </c>
      <c r="G75" s="1">
        <v>6</v>
      </c>
      <c r="H75" s="1">
        <v>7</v>
      </c>
      <c r="I75" s="1">
        <v>6</v>
      </c>
      <c r="J75" s="1">
        <v>0</v>
      </c>
      <c r="K75" s="1">
        <v>1</v>
      </c>
      <c r="L75" s="1">
        <v>14</v>
      </c>
      <c r="M75" s="1">
        <v>3</v>
      </c>
      <c r="N75" s="1">
        <v>11</v>
      </c>
      <c r="O75" s="1">
        <v>5</v>
      </c>
      <c r="P75" s="1">
        <v>3</v>
      </c>
      <c r="Q75" s="1">
        <f t="shared" si="4"/>
        <v>72</v>
      </c>
      <c r="R75" s="4">
        <f t="shared" si="5"/>
        <v>4.8</v>
      </c>
    </row>
    <row r="76" spans="1:18" ht="12.75">
      <c r="A76" s="1" t="s">
        <v>9</v>
      </c>
      <c r="B76" s="1">
        <v>2</v>
      </c>
      <c r="C76" s="1">
        <v>4</v>
      </c>
      <c r="D76" s="1">
        <v>2</v>
      </c>
      <c r="E76" s="1">
        <v>4</v>
      </c>
      <c r="F76" s="1">
        <v>4</v>
      </c>
      <c r="G76" s="1">
        <v>0</v>
      </c>
      <c r="H76" s="1">
        <v>0</v>
      </c>
      <c r="I76" s="1">
        <v>0</v>
      </c>
      <c r="J76" s="1">
        <v>2</v>
      </c>
      <c r="K76" s="1">
        <v>6</v>
      </c>
      <c r="L76" s="1">
        <v>2</v>
      </c>
      <c r="M76" s="1">
        <v>6</v>
      </c>
      <c r="N76" s="1">
        <v>2</v>
      </c>
      <c r="O76" s="1">
        <v>2</v>
      </c>
      <c r="P76" s="1">
        <v>0</v>
      </c>
      <c r="Q76" s="1">
        <f t="shared" si="4"/>
        <v>36</v>
      </c>
      <c r="R76" s="4">
        <f t="shared" si="5"/>
        <v>2.4</v>
      </c>
    </row>
    <row r="77" spans="1:18" ht="12.75">
      <c r="A77" s="1" t="s">
        <v>10</v>
      </c>
      <c r="B77" s="1">
        <v>8</v>
      </c>
      <c r="C77" s="1">
        <v>2</v>
      </c>
      <c r="D77" s="1">
        <v>3</v>
      </c>
      <c r="E77" s="1">
        <v>5</v>
      </c>
      <c r="F77" s="1">
        <v>5</v>
      </c>
      <c r="G77" s="1">
        <v>2</v>
      </c>
      <c r="H77" s="1">
        <v>2</v>
      </c>
      <c r="I77" s="1">
        <v>1</v>
      </c>
      <c r="J77" s="1">
        <v>8</v>
      </c>
      <c r="K77" s="1">
        <v>5</v>
      </c>
      <c r="L77" s="1">
        <v>7</v>
      </c>
      <c r="M77" s="1">
        <v>11</v>
      </c>
      <c r="N77" s="1">
        <v>10</v>
      </c>
      <c r="O77" s="1">
        <v>4</v>
      </c>
      <c r="P77" s="1">
        <v>1</v>
      </c>
      <c r="Q77" s="1">
        <f t="shared" si="4"/>
        <v>74</v>
      </c>
      <c r="R77" s="4">
        <f t="shared" si="5"/>
        <v>4.933333333333334</v>
      </c>
    </row>
    <row r="78" spans="1:18" ht="12.75">
      <c r="A78" s="1" t="s">
        <v>11</v>
      </c>
      <c r="B78" s="1">
        <v>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f t="shared" si="4"/>
        <v>2</v>
      </c>
      <c r="R78" s="4">
        <f t="shared" si="5"/>
        <v>0.13333333333333333</v>
      </c>
    </row>
    <row r="79" spans="1:18" ht="12.75">
      <c r="A79" s="1" t="s">
        <v>12</v>
      </c>
      <c r="B79" s="1">
        <v>19</v>
      </c>
      <c r="C79" s="1">
        <v>35</v>
      </c>
      <c r="D79" s="1">
        <v>11</v>
      </c>
      <c r="E79" s="1">
        <v>13</v>
      </c>
      <c r="F79" s="1">
        <v>11</v>
      </c>
      <c r="G79" s="1">
        <v>11</v>
      </c>
      <c r="H79" s="1">
        <v>5</v>
      </c>
      <c r="I79" s="1">
        <v>5</v>
      </c>
      <c r="J79" s="1">
        <v>33</v>
      </c>
      <c r="K79" s="1">
        <v>5</v>
      </c>
      <c r="L79" s="1">
        <v>1</v>
      </c>
      <c r="M79" s="1">
        <v>11</v>
      </c>
      <c r="N79" s="1">
        <v>13</v>
      </c>
      <c r="O79" s="1">
        <v>9</v>
      </c>
      <c r="P79" s="1">
        <v>3</v>
      </c>
      <c r="Q79" s="1">
        <f t="shared" si="4"/>
        <v>185</v>
      </c>
      <c r="R79" s="4">
        <f t="shared" si="5"/>
        <v>12.333333333333334</v>
      </c>
    </row>
    <row r="80" spans="1:18" ht="12.75">
      <c r="A80" s="1" t="s">
        <v>13</v>
      </c>
      <c r="B80" s="1">
        <v>79</v>
      </c>
      <c r="C80" s="1">
        <v>96</v>
      </c>
      <c r="D80" s="1">
        <v>108</v>
      </c>
      <c r="E80" s="1">
        <v>110</v>
      </c>
      <c r="F80" s="1">
        <v>99</v>
      </c>
      <c r="G80" s="1">
        <v>103</v>
      </c>
      <c r="H80" s="1">
        <v>79</v>
      </c>
      <c r="I80" s="1">
        <v>92</v>
      </c>
      <c r="J80" s="1">
        <v>55</v>
      </c>
      <c r="K80" s="1">
        <v>104</v>
      </c>
      <c r="L80" s="1">
        <v>133</v>
      </c>
      <c r="M80" s="1">
        <v>125</v>
      </c>
      <c r="N80" s="1">
        <v>15</v>
      </c>
      <c r="O80" s="1">
        <v>130</v>
      </c>
      <c r="P80" s="1">
        <v>6</v>
      </c>
      <c r="Q80" s="1">
        <f t="shared" si="4"/>
        <v>1334</v>
      </c>
      <c r="R80" s="4">
        <f t="shared" si="5"/>
        <v>88.93333333333334</v>
      </c>
    </row>
    <row r="81" spans="1:18" ht="12.75">
      <c r="A81" s="1" t="s">
        <v>14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1</v>
      </c>
      <c r="P81" s="1">
        <v>0</v>
      </c>
      <c r="Q81" s="1">
        <f t="shared" si="4"/>
        <v>1</v>
      </c>
      <c r="R81" s="4">
        <f t="shared" si="5"/>
        <v>0.06666666666666667</v>
      </c>
    </row>
    <row r="82" spans="1:18" ht="12.75">
      <c r="A82" s="1" t="s">
        <v>15</v>
      </c>
      <c r="B82" s="1">
        <v>190</v>
      </c>
      <c r="C82" s="1">
        <v>152</v>
      </c>
      <c r="D82" s="1">
        <v>153</v>
      </c>
      <c r="E82" s="1">
        <v>163</v>
      </c>
      <c r="F82" s="1">
        <v>178</v>
      </c>
      <c r="G82" s="1">
        <v>264</v>
      </c>
      <c r="H82" s="1">
        <v>229</v>
      </c>
      <c r="I82" s="1">
        <v>206</v>
      </c>
      <c r="J82" s="1">
        <v>185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12</v>
      </c>
      <c r="Q82" s="1">
        <f t="shared" si="4"/>
        <v>1732</v>
      </c>
      <c r="R82" s="4">
        <f t="shared" si="5"/>
        <v>115.46666666666667</v>
      </c>
    </row>
    <row r="83" spans="1:18" ht="12.75">
      <c r="A83" s="1" t="s">
        <v>16</v>
      </c>
      <c r="B83" s="1">
        <v>225</v>
      </c>
      <c r="C83" s="1">
        <v>278</v>
      </c>
      <c r="D83" s="1">
        <v>301</v>
      </c>
      <c r="E83" s="1">
        <v>289</v>
      </c>
      <c r="F83" s="1">
        <v>182</v>
      </c>
      <c r="G83" s="1">
        <v>263</v>
      </c>
      <c r="H83" s="1">
        <v>152</v>
      </c>
      <c r="I83" s="1">
        <v>140</v>
      </c>
      <c r="J83" s="1">
        <v>171</v>
      </c>
      <c r="K83" s="1">
        <v>233</v>
      </c>
      <c r="L83" s="1">
        <v>187</v>
      </c>
      <c r="M83" s="1">
        <v>190</v>
      </c>
      <c r="N83" s="1">
        <v>247</v>
      </c>
      <c r="O83" s="1">
        <v>240</v>
      </c>
      <c r="P83" s="1">
        <v>10</v>
      </c>
      <c r="Q83" s="1">
        <f t="shared" si="4"/>
        <v>3108</v>
      </c>
      <c r="R83" s="4">
        <f t="shared" si="5"/>
        <v>207.2</v>
      </c>
    </row>
    <row r="84" spans="1:18" ht="12.75">
      <c r="A84" s="1" t="s">
        <v>17</v>
      </c>
      <c r="B84" s="1">
        <v>6</v>
      </c>
      <c r="C84" s="1">
        <v>3</v>
      </c>
      <c r="D84" s="1">
        <v>2</v>
      </c>
      <c r="E84" s="1">
        <v>1</v>
      </c>
      <c r="F84" s="1">
        <v>1</v>
      </c>
      <c r="G84" s="1">
        <v>1</v>
      </c>
      <c r="H84" s="1">
        <v>5</v>
      </c>
      <c r="I84" s="1">
        <v>3</v>
      </c>
      <c r="J84" s="1">
        <v>5</v>
      </c>
      <c r="K84" s="1">
        <v>1</v>
      </c>
      <c r="L84" s="1">
        <v>1</v>
      </c>
      <c r="M84" s="1">
        <v>2</v>
      </c>
      <c r="N84" s="1">
        <v>4</v>
      </c>
      <c r="O84" s="1">
        <v>0</v>
      </c>
      <c r="P84" s="1">
        <v>1</v>
      </c>
      <c r="Q84" s="1">
        <f t="shared" si="4"/>
        <v>36</v>
      </c>
      <c r="R84" s="4">
        <f t="shared" si="5"/>
        <v>2.4</v>
      </c>
    </row>
    <row r="85" spans="4:18" ht="12.75">
      <c r="D85" s="1"/>
      <c r="E85" s="1"/>
      <c r="F85" s="1"/>
      <c r="G85" s="1"/>
      <c r="R85" s="4"/>
    </row>
    <row r="86" spans="1:18" ht="12.75">
      <c r="A86" s="1" t="s">
        <v>36</v>
      </c>
      <c r="B86" s="1">
        <f aca="true" t="shared" si="6" ref="B86:H86">COUNTIF(B67:B84,"&gt;0")</f>
        <v>16</v>
      </c>
      <c r="C86" s="1">
        <f t="shared" si="6"/>
        <v>16</v>
      </c>
      <c r="D86" s="1">
        <f t="shared" si="6"/>
        <v>15</v>
      </c>
      <c r="E86" s="1">
        <f t="shared" si="6"/>
        <v>15</v>
      </c>
      <c r="F86" s="1">
        <f t="shared" si="6"/>
        <v>15</v>
      </c>
      <c r="G86" s="1">
        <f t="shared" si="6"/>
        <v>15</v>
      </c>
      <c r="H86" s="1">
        <f t="shared" si="6"/>
        <v>15</v>
      </c>
      <c r="I86" s="1">
        <f>COUNTIF(I67:I84,"&gt;0")</f>
        <v>15</v>
      </c>
      <c r="J86" s="1">
        <f aca="true" t="shared" si="7" ref="J86:P86">COUNTIF(J67:J84,"&gt;0")</f>
        <v>15</v>
      </c>
      <c r="K86" s="1">
        <f t="shared" si="7"/>
        <v>15</v>
      </c>
      <c r="L86" s="1">
        <f t="shared" si="7"/>
        <v>15</v>
      </c>
      <c r="M86" s="1">
        <f t="shared" si="7"/>
        <v>15</v>
      </c>
      <c r="N86" s="1">
        <f t="shared" si="7"/>
        <v>15</v>
      </c>
      <c r="O86" s="1">
        <f t="shared" si="7"/>
        <v>15</v>
      </c>
      <c r="P86" s="1">
        <f t="shared" si="7"/>
        <v>15</v>
      </c>
      <c r="R86" s="4"/>
    </row>
    <row r="89" spans="1:18" ht="12.75">
      <c r="A89" s="1" t="s">
        <v>68</v>
      </c>
      <c r="B89" s="1" t="s">
        <v>2</v>
      </c>
      <c r="C89" s="1" t="s">
        <v>2</v>
      </c>
      <c r="D89" s="1" t="s">
        <v>2</v>
      </c>
      <c r="E89" s="1" t="s">
        <v>2</v>
      </c>
      <c r="F89" s="1" t="s">
        <v>2</v>
      </c>
      <c r="G89" s="1" t="s">
        <v>2</v>
      </c>
      <c r="H89" s="1" t="s">
        <v>2</v>
      </c>
      <c r="I89" s="1" t="s">
        <v>2</v>
      </c>
      <c r="J89" s="1" t="s">
        <v>2</v>
      </c>
      <c r="K89" s="1" t="s">
        <v>2</v>
      </c>
      <c r="L89" s="1" t="s">
        <v>2</v>
      </c>
      <c r="M89" s="1" t="s">
        <v>2</v>
      </c>
      <c r="N89" s="1" t="s">
        <v>2</v>
      </c>
      <c r="O89" s="1" t="s">
        <v>2</v>
      </c>
      <c r="P89" s="1" t="s">
        <v>2</v>
      </c>
      <c r="Q89" s="1" t="s">
        <v>41</v>
      </c>
      <c r="R89" s="4" t="s">
        <v>37</v>
      </c>
    </row>
    <row r="90" spans="1:18" ht="12.75">
      <c r="A90" s="6" t="s">
        <v>65</v>
      </c>
      <c r="B90" s="1">
        <v>1</v>
      </c>
      <c r="C90" s="1">
        <f>B90+1</f>
        <v>2</v>
      </c>
      <c r="D90" s="1">
        <f aca="true" t="shared" si="8" ref="D90:P90">C90+1</f>
        <v>3</v>
      </c>
      <c r="E90" s="1">
        <f t="shared" si="8"/>
        <v>4</v>
      </c>
      <c r="F90" s="1">
        <f t="shared" si="8"/>
        <v>5</v>
      </c>
      <c r="G90" s="1">
        <f t="shared" si="8"/>
        <v>6</v>
      </c>
      <c r="H90" s="1">
        <f t="shared" si="8"/>
        <v>7</v>
      </c>
      <c r="I90" s="1">
        <f t="shared" si="8"/>
        <v>8</v>
      </c>
      <c r="J90" s="1">
        <f t="shared" si="8"/>
        <v>9</v>
      </c>
      <c r="K90" s="1">
        <f t="shared" si="8"/>
        <v>10</v>
      </c>
      <c r="L90" s="1">
        <f t="shared" si="8"/>
        <v>11</v>
      </c>
      <c r="M90" s="1">
        <f t="shared" si="8"/>
        <v>12</v>
      </c>
      <c r="N90" s="1">
        <f t="shared" si="8"/>
        <v>13</v>
      </c>
      <c r="O90" s="1">
        <f t="shared" si="8"/>
        <v>14</v>
      </c>
      <c r="P90" s="1">
        <f t="shared" si="8"/>
        <v>15</v>
      </c>
      <c r="R90" s="4"/>
    </row>
    <row r="91" spans="1:18" ht="12.75">
      <c r="A91" s="1" t="s">
        <v>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f>SUM(B91:P91)</f>
        <v>0</v>
      </c>
      <c r="R91" s="4">
        <f>AVERAGE(B91:P91)</f>
        <v>0</v>
      </c>
    </row>
    <row r="92" spans="1:18" ht="12.75">
      <c r="A92" s="1">
        <v>5766</v>
      </c>
      <c r="B92" s="1">
        <v>1</v>
      </c>
      <c r="C92" s="1">
        <v>1</v>
      </c>
      <c r="D92" s="1">
        <v>0</v>
      </c>
      <c r="E92" s="1">
        <v>0</v>
      </c>
      <c r="F92" s="1">
        <v>0</v>
      </c>
      <c r="G92" s="1">
        <v>1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f aca="true" t="shared" si="9" ref="Q92:Q108">SUM(B92:P92)</f>
        <v>4</v>
      </c>
      <c r="R92" s="4">
        <f aca="true" t="shared" si="10" ref="R92:R108">AVERAGE(B92:P92)</f>
        <v>0.26666666666666666</v>
      </c>
    </row>
    <row r="93" spans="1:18" ht="12.75">
      <c r="A93" s="1" t="s">
        <v>4</v>
      </c>
      <c r="B93" s="1">
        <v>6</v>
      </c>
      <c r="C93" s="1">
        <v>4</v>
      </c>
      <c r="D93" s="1">
        <v>5</v>
      </c>
      <c r="E93" s="1">
        <v>1</v>
      </c>
      <c r="F93" s="1">
        <v>2</v>
      </c>
      <c r="G93" s="1">
        <v>4</v>
      </c>
      <c r="H93" s="1">
        <v>1</v>
      </c>
      <c r="I93" s="1">
        <v>1</v>
      </c>
      <c r="J93" s="1">
        <v>3</v>
      </c>
      <c r="K93" s="1">
        <v>2</v>
      </c>
      <c r="L93" s="1">
        <v>4</v>
      </c>
      <c r="M93" s="1">
        <v>1</v>
      </c>
      <c r="N93" s="1">
        <v>4</v>
      </c>
      <c r="O93" s="1">
        <v>1</v>
      </c>
      <c r="P93" s="1">
        <v>2</v>
      </c>
      <c r="Q93" s="1">
        <f t="shared" si="9"/>
        <v>41</v>
      </c>
      <c r="R93" s="4">
        <f t="shared" si="10"/>
        <v>2.7333333333333334</v>
      </c>
    </row>
    <row r="94" spans="1:18" ht="12.75">
      <c r="A94" s="1" t="s">
        <v>5</v>
      </c>
      <c r="B94" s="1">
        <v>2</v>
      </c>
      <c r="C94" s="1">
        <v>1</v>
      </c>
      <c r="D94" s="1">
        <v>1</v>
      </c>
      <c r="E94" s="1">
        <v>2</v>
      </c>
      <c r="F94" s="1">
        <v>2</v>
      </c>
      <c r="G94" s="1">
        <v>0</v>
      </c>
      <c r="H94" s="1">
        <v>0</v>
      </c>
      <c r="I94" s="1">
        <v>1</v>
      </c>
      <c r="J94" s="1">
        <v>2</v>
      </c>
      <c r="K94" s="1">
        <v>2</v>
      </c>
      <c r="L94" s="1">
        <v>0</v>
      </c>
      <c r="M94" s="1">
        <v>0</v>
      </c>
      <c r="N94" s="1">
        <v>0</v>
      </c>
      <c r="O94" s="1">
        <v>1</v>
      </c>
      <c r="P94" s="1">
        <v>2</v>
      </c>
      <c r="Q94" s="1">
        <f t="shared" si="9"/>
        <v>16</v>
      </c>
      <c r="R94" s="4">
        <f t="shared" si="10"/>
        <v>1.0666666666666667</v>
      </c>
    </row>
    <row r="95" spans="1:18" ht="12.75">
      <c r="A95" s="1" t="s">
        <v>6</v>
      </c>
      <c r="B95" s="1">
        <v>2</v>
      </c>
      <c r="C95" s="1">
        <v>0</v>
      </c>
      <c r="D95" s="1">
        <v>1</v>
      </c>
      <c r="E95" s="1">
        <v>3</v>
      </c>
      <c r="F95" s="1">
        <v>0</v>
      </c>
      <c r="G95" s="1">
        <v>0</v>
      </c>
      <c r="H95" s="1">
        <v>1</v>
      </c>
      <c r="I95" s="1">
        <v>1</v>
      </c>
      <c r="J95" s="1">
        <v>2</v>
      </c>
      <c r="K95" s="1">
        <v>0</v>
      </c>
      <c r="L95" s="1">
        <v>1</v>
      </c>
      <c r="M95" s="1">
        <v>1</v>
      </c>
      <c r="N95" s="1">
        <v>0</v>
      </c>
      <c r="O95" s="1">
        <v>0</v>
      </c>
      <c r="P95" s="1">
        <v>0</v>
      </c>
      <c r="Q95" s="1">
        <f t="shared" si="9"/>
        <v>12</v>
      </c>
      <c r="R95" s="4">
        <f t="shared" si="10"/>
        <v>0.8</v>
      </c>
    </row>
    <row r="96" spans="1:18" ht="12.75">
      <c r="A96" s="1" t="s">
        <v>8</v>
      </c>
      <c r="B96" s="1">
        <v>11</v>
      </c>
      <c r="C96" s="1">
        <v>12</v>
      </c>
      <c r="D96" s="1">
        <v>12</v>
      </c>
      <c r="E96" s="1">
        <v>6</v>
      </c>
      <c r="F96" s="1">
        <v>5</v>
      </c>
      <c r="G96" s="1">
        <v>14</v>
      </c>
      <c r="H96" s="1">
        <v>14</v>
      </c>
      <c r="I96" s="1">
        <v>8</v>
      </c>
      <c r="J96" s="1">
        <v>9</v>
      </c>
      <c r="K96" s="1">
        <v>9</v>
      </c>
      <c r="L96" s="1">
        <v>14</v>
      </c>
      <c r="M96" s="1">
        <v>7</v>
      </c>
      <c r="N96" s="1">
        <v>16</v>
      </c>
      <c r="O96" s="1">
        <v>15</v>
      </c>
      <c r="P96" s="1">
        <v>5</v>
      </c>
      <c r="Q96" s="1">
        <f t="shared" si="9"/>
        <v>157</v>
      </c>
      <c r="R96" s="4">
        <f t="shared" si="10"/>
        <v>10.466666666666667</v>
      </c>
    </row>
    <row r="97" spans="1:18" ht="12.75">
      <c r="A97" s="1" t="s">
        <v>7</v>
      </c>
      <c r="B97" s="1">
        <v>3</v>
      </c>
      <c r="C97" s="1">
        <v>2</v>
      </c>
      <c r="D97" s="1">
        <v>1</v>
      </c>
      <c r="E97" s="1">
        <v>4</v>
      </c>
      <c r="F97" s="1">
        <v>1</v>
      </c>
      <c r="G97" s="1">
        <v>1</v>
      </c>
      <c r="H97" s="1">
        <v>2</v>
      </c>
      <c r="I97" s="1">
        <v>2</v>
      </c>
      <c r="J97" s="1">
        <v>1</v>
      </c>
      <c r="K97" s="1">
        <v>3</v>
      </c>
      <c r="L97" s="1">
        <v>0</v>
      </c>
      <c r="M97" s="1">
        <v>2</v>
      </c>
      <c r="N97" s="1">
        <v>2</v>
      </c>
      <c r="O97" s="1">
        <v>1</v>
      </c>
      <c r="P97" s="1">
        <v>0</v>
      </c>
      <c r="Q97" s="1">
        <f t="shared" si="9"/>
        <v>25</v>
      </c>
      <c r="R97" s="4">
        <f t="shared" si="10"/>
        <v>1.6666666666666667</v>
      </c>
    </row>
    <row r="98" spans="1:18" ht="12.75">
      <c r="A98" s="1" t="s">
        <v>7</v>
      </c>
      <c r="B98" s="1">
        <v>1</v>
      </c>
      <c r="C98" s="1">
        <v>0</v>
      </c>
      <c r="D98" s="1">
        <v>1</v>
      </c>
      <c r="E98" s="1">
        <v>2</v>
      </c>
      <c r="F98" s="1">
        <v>1</v>
      </c>
      <c r="G98" s="1">
        <v>0</v>
      </c>
      <c r="H98" s="1">
        <v>0</v>
      </c>
      <c r="I98" s="1">
        <v>2</v>
      </c>
      <c r="J98" s="1">
        <v>0</v>
      </c>
      <c r="K98" s="1">
        <v>0</v>
      </c>
      <c r="L98" s="1">
        <v>1</v>
      </c>
      <c r="M98" s="1">
        <v>0</v>
      </c>
      <c r="N98" s="1">
        <v>2</v>
      </c>
      <c r="O98" s="1">
        <v>0</v>
      </c>
      <c r="P98" s="1">
        <v>1</v>
      </c>
      <c r="Q98" s="1">
        <f t="shared" si="9"/>
        <v>11</v>
      </c>
      <c r="R98" s="4">
        <f t="shared" si="10"/>
        <v>0.7333333333333333</v>
      </c>
    </row>
    <row r="99" spans="1:18" ht="12.75">
      <c r="A99" s="1" t="s">
        <v>9</v>
      </c>
      <c r="B99" s="1">
        <v>4</v>
      </c>
      <c r="C99" s="1">
        <v>2</v>
      </c>
      <c r="D99" s="1">
        <v>0</v>
      </c>
      <c r="E99" s="1">
        <v>2</v>
      </c>
      <c r="F99" s="1">
        <v>0</v>
      </c>
      <c r="G99" s="1">
        <v>1</v>
      </c>
      <c r="H99" s="1">
        <v>1</v>
      </c>
      <c r="I99" s="1">
        <v>4</v>
      </c>
      <c r="J99" s="1">
        <v>0</v>
      </c>
      <c r="K99" s="1">
        <v>1</v>
      </c>
      <c r="L99" s="1">
        <v>0</v>
      </c>
      <c r="M99" s="1">
        <v>2</v>
      </c>
      <c r="N99" s="1">
        <v>1</v>
      </c>
      <c r="O99" s="1">
        <v>0</v>
      </c>
      <c r="P99" s="1">
        <v>2</v>
      </c>
      <c r="Q99" s="1">
        <f t="shared" si="9"/>
        <v>20</v>
      </c>
      <c r="R99" s="4">
        <f t="shared" si="10"/>
        <v>1.3333333333333333</v>
      </c>
    </row>
    <row r="100" spans="1:18" ht="12.75">
      <c r="A100" s="1" t="s">
        <v>9</v>
      </c>
      <c r="B100" s="1">
        <v>0</v>
      </c>
      <c r="C100" s="1">
        <v>4</v>
      </c>
      <c r="D100" s="1">
        <v>2</v>
      </c>
      <c r="E100" s="1">
        <v>0</v>
      </c>
      <c r="F100" s="1">
        <v>2</v>
      </c>
      <c r="G100" s="1">
        <v>2</v>
      </c>
      <c r="H100" s="1">
        <v>0</v>
      </c>
      <c r="I100" s="1">
        <v>0</v>
      </c>
      <c r="J100" s="1">
        <v>0</v>
      </c>
      <c r="K100" s="1">
        <v>0</v>
      </c>
      <c r="L100" s="1">
        <v>2</v>
      </c>
      <c r="M100" s="1">
        <v>0</v>
      </c>
      <c r="N100" s="1">
        <v>0</v>
      </c>
      <c r="O100" s="1">
        <v>3</v>
      </c>
      <c r="P100" s="1">
        <v>0</v>
      </c>
      <c r="Q100" s="1">
        <f t="shared" si="9"/>
        <v>15</v>
      </c>
      <c r="R100" s="4">
        <f t="shared" si="10"/>
        <v>1</v>
      </c>
    </row>
    <row r="101" spans="1:18" ht="12.75">
      <c r="A101" s="1" t="s">
        <v>10</v>
      </c>
      <c r="B101" s="1">
        <v>2</v>
      </c>
      <c r="C101" s="1">
        <v>2</v>
      </c>
      <c r="D101" s="1">
        <v>1</v>
      </c>
      <c r="E101" s="1">
        <v>4</v>
      </c>
      <c r="F101" s="1">
        <v>2</v>
      </c>
      <c r="G101" s="1">
        <v>3</v>
      </c>
      <c r="H101" s="1">
        <v>4</v>
      </c>
      <c r="I101" s="1">
        <v>0</v>
      </c>
      <c r="J101" s="1">
        <v>1</v>
      </c>
      <c r="K101" s="1">
        <v>3</v>
      </c>
      <c r="L101" s="1">
        <v>1</v>
      </c>
      <c r="M101" s="1">
        <v>4</v>
      </c>
      <c r="N101" s="1">
        <v>1</v>
      </c>
      <c r="O101" s="1">
        <v>1</v>
      </c>
      <c r="P101" s="1">
        <v>0</v>
      </c>
      <c r="Q101" s="1">
        <f t="shared" si="9"/>
        <v>29</v>
      </c>
      <c r="R101" s="4">
        <f t="shared" si="10"/>
        <v>1.9333333333333333</v>
      </c>
    </row>
    <row r="102" spans="1:18" ht="12.75">
      <c r="A102" s="1" t="s">
        <v>11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f t="shared" si="9"/>
        <v>0</v>
      </c>
      <c r="R102" s="4">
        <f t="shared" si="10"/>
        <v>0</v>
      </c>
    </row>
    <row r="103" spans="1:18" ht="12.75">
      <c r="A103" s="1" t="s">
        <v>12</v>
      </c>
      <c r="B103" s="1">
        <v>2</v>
      </c>
      <c r="C103" s="1">
        <v>1</v>
      </c>
      <c r="D103" s="1">
        <v>1</v>
      </c>
      <c r="E103" s="1">
        <v>1</v>
      </c>
      <c r="F103" s="1">
        <v>4</v>
      </c>
      <c r="G103" s="1">
        <v>3</v>
      </c>
      <c r="H103" s="1">
        <v>3</v>
      </c>
      <c r="I103" s="1">
        <v>1</v>
      </c>
      <c r="J103" s="1">
        <v>0</v>
      </c>
      <c r="K103" s="1">
        <v>3</v>
      </c>
      <c r="L103" s="1">
        <v>1</v>
      </c>
      <c r="M103" s="1">
        <v>1</v>
      </c>
      <c r="N103" s="1">
        <v>1</v>
      </c>
      <c r="O103" s="1">
        <v>1</v>
      </c>
      <c r="P103" s="1">
        <v>2</v>
      </c>
      <c r="Q103" s="1">
        <f t="shared" si="9"/>
        <v>25</v>
      </c>
      <c r="R103" s="4">
        <f t="shared" si="10"/>
        <v>1.6666666666666667</v>
      </c>
    </row>
    <row r="104" spans="1:18" ht="12.75">
      <c r="A104" s="1" t="s">
        <v>13</v>
      </c>
      <c r="B104" s="1">
        <v>5</v>
      </c>
      <c r="C104" s="1">
        <v>8</v>
      </c>
      <c r="D104" s="1">
        <v>4</v>
      </c>
      <c r="E104" s="1">
        <v>1</v>
      </c>
      <c r="F104" s="1">
        <v>8</v>
      </c>
      <c r="G104" s="1">
        <v>5</v>
      </c>
      <c r="H104" s="1">
        <v>6</v>
      </c>
      <c r="I104" s="1">
        <v>7</v>
      </c>
      <c r="J104" s="1">
        <v>28</v>
      </c>
      <c r="K104" s="1">
        <v>4</v>
      </c>
      <c r="L104" s="1">
        <v>3</v>
      </c>
      <c r="M104" s="1">
        <v>6</v>
      </c>
      <c r="N104" s="1">
        <v>2</v>
      </c>
      <c r="O104" s="1">
        <v>0</v>
      </c>
      <c r="P104" s="1">
        <v>2</v>
      </c>
      <c r="Q104" s="1">
        <f t="shared" si="9"/>
        <v>89</v>
      </c>
      <c r="R104" s="4">
        <f t="shared" si="10"/>
        <v>5.933333333333334</v>
      </c>
    </row>
    <row r="105" spans="1:18" ht="12.75">
      <c r="A105" s="1" t="s">
        <v>14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f t="shared" si="9"/>
        <v>0</v>
      </c>
      <c r="R105" s="4">
        <f t="shared" si="10"/>
        <v>0</v>
      </c>
    </row>
    <row r="106" spans="1:18" ht="12.75">
      <c r="A106" s="1" t="s">
        <v>15</v>
      </c>
      <c r="B106" s="1">
        <v>5</v>
      </c>
      <c r="C106" s="1">
        <v>2</v>
      </c>
      <c r="D106" s="1">
        <v>3</v>
      </c>
      <c r="E106" s="1">
        <v>1</v>
      </c>
      <c r="F106" s="1">
        <v>1</v>
      </c>
      <c r="G106" s="1">
        <v>2</v>
      </c>
      <c r="H106" s="1">
        <v>2</v>
      </c>
      <c r="I106" s="1">
        <v>1</v>
      </c>
      <c r="J106" s="1">
        <v>11</v>
      </c>
      <c r="K106" s="1">
        <v>10</v>
      </c>
      <c r="L106" s="1">
        <v>3</v>
      </c>
      <c r="M106" s="1">
        <v>2</v>
      </c>
      <c r="N106" s="1">
        <v>3</v>
      </c>
      <c r="O106" s="1">
        <v>1</v>
      </c>
      <c r="P106" s="1">
        <v>5</v>
      </c>
      <c r="Q106" s="1">
        <f t="shared" si="9"/>
        <v>52</v>
      </c>
      <c r="R106" s="4">
        <f t="shared" si="10"/>
        <v>3.466666666666667</v>
      </c>
    </row>
    <row r="107" spans="1:18" ht="12.75">
      <c r="A107" s="1" t="s">
        <v>16</v>
      </c>
      <c r="B107" s="1">
        <v>10</v>
      </c>
      <c r="C107" s="1">
        <v>18</v>
      </c>
      <c r="D107" s="1">
        <v>11</v>
      </c>
      <c r="E107" s="1">
        <v>13</v>
      </c>
      <c r="F107" s="1">
        <v>4</v>
      </c>
      <c r="G107" s="1">
        <v>19</v>
      </c>
      <c r="H107" s="1">
        <v>17</v>
      </c>
      <c r="I107" s="1">
        <v>17</v>
      </c>
      <c r="J107" s="1">
        <v>51</v>
      </c>
      <c r="K107" s="1">
        <v>25</v>
      </c>
      <c r="L107" s="1">
        <v>23</v>
      </c>
      <c r="M107" s="1">
        <v>13</v>
      </c>
      <c r="N107" s="1">
        <v>21</v>
      </c>
      <c r="O107" s="1">
        <v>20</v>
      </c>
      <c r="P107" s="1">
        <v>22</v>
      </c>
      <c r="Q107" s="1">
        <f t="shared" si="9"/>
        <v>284</v>
      </c>
      <c r="R107" s="4">
        <f t="shared" si="10"/>
        <v>18.933333333333334</v>
      </c>
    </row>
    <row r="108" spans="1:18" ht="12.75">
      <c r="A108" s="1" t="s">
        <v>17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1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1</v>
      </c>
      <c r="P108" s="1">
        <v>0</v>
      </c>
      <c r="Q108" s="1">
        <f t="shared" si="9"/>
        <v>3</v>
      </c>
      <c r="R108" s="4">
        <f t="shared" si="10"/>
        <v>0.2</v>
      </c>
    </row>
    <row r="109" spans="4:18" ht="12.75">
      <c r="D109" s="1"/>
      <c r="E109" s="1"/>
      <c r="F109" s="1"/>
      <c r="G109" s="1"/>
      <c r="R109" s="4"/>
    </row>
    <row r="110" spans="1:18" ht="12.75">
      <c r="A110" s="1" t="s">
        <v>36</v>
      </c>
      <c r="B110" s="1">
        <f aca="true" t="shared" si="11" ref="B110:H110">COUNTIF(B91:B108,"&gt;0")</f>
        <v>13</v>
      </c>
      <c r="C110" s="1">
        <f t="shared" si="11"/>
        <v>12</v>
      </c>
      <c r="D110" s="1">
        <f t="shared" si="11"/>
        <v>12</v>
      </c>
      <c r="E110" s="1">
        <f t="shared" si="11"/>
        <v>12</v>
      </c>
      <c r="F110" s="1">
        <f t="shared" si="11"/>
        <v>11</v>
      </c>
      <c r="G110" s="1">
        <f t="shared" si="11"/>
        <v>11</v>
      </c>
      <c r="H110" s="1">
        <f t="shared" si="11"/>
        <v>11</v>
      </c>
      <c r="I110" s="1">
        <f>COUNTIF(I91:I108,"&gt;0")</f>
        <v>11</v>
      </c>
      <c r="J110" s="1">
        <f aca="true" t="shared" si="12" ref="J110:P110">COUNTIF(J91:J108,"&gt;0")</f>
        <v>10</v>
      </c>
      <c r="K110" s="1">
        <f t="shared" si="12"/>
        <v>10</v>
      </c>
      <c r="L110" s="1">
        <f t="shared" si="12"/>
        <v>10</v>
      </c>
      <c r="M110" s="1">
        <f t="shared" si="12"/>
        <v>10</v>
      </c>
      <c r="N110" s="1">
        <f t="shared" si="12"/>
        <v>10</v>
      </c>
      <c r="O110" s="1">
        <f t="shared" si="12"/>
        <v>10</v>
      </c>
      <c r="P110" s="1">
        <f t="shared" si="12"/>
        <v>10</v>
      </c>
      <c r="R110" s="4"/>
    </row>
    <row r="111" spans="3:7" ht="12.75">
      <c r="C111" s="4"/>
      <c r="G11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L71" sqref="L71"/>
    </sheetView>
  </sheetViews>
  <sheetFormatPr defaultColWidth="9.140625" defaultRowHeight="12.75"/>
  <cols>
    <col min="1" max="1" width="14.7109375" style="1" bestFit="1" customWidth="1"/>
    <col min="2" max="2" width="8.140625" style="2" bestFit="1" customWidth="1"/>
    <col min="3" max="3" width="6.140625" style="1" customWidth="1"/>
    <col min="4" max="4" width="8.8515625" style="1" customWidth="1"/>
    <col min="5" max="5" width="8.8515625" style="4" customWidth="1"/>
    <col min="6" max="6" width="7.00390625" style="4" bestFit="1" customWidth="1"/>
    <col min="7" max="7" width="5.57421875" style="4" customWidth="1"/>
    <col min="8" max="43" width="6.140625" style="1" bestFit="1" customWidth="1"/>
    <col min="44" max="16384" width="9.140625" style="1" customWidth="1"/>
  </cols>
  <sheetData>
    <row r="1" spans="1:7" ht="12.75">
      <c r="A1" s="1" t="s">
        <v>0</v>
      </c>
      <c r="B1" s="3" t="s">
        <v>1</v>
      </c>
      <c r="C1" s="1" t="s">
        <v>41</v>
      </c>
      <c r="D1" s="4" t="s">
        <v>37</v>
      </c>
      <c r="E1" s="5" t="s">
        <v>38</v>
      </c>
      <c r="F1" s="4" t="s">
        <v>39</v>
      </c>
      <c r="G1" s="4" t="s">
        <v>40</v>
      </c>
    </row>
    <row r="2" ht="12.75">
      <c r="D2" s="4"/>
    </row>
    <row r="3" spans="1:7" ht="12.75">
      <c r="A3" s="1" t="s">
        <v>3</v>
      </c>
      <c r="B3" s="2" t="s">
        <v>18</v>
      </c>
      <c r="C3" s="1">
        <v>30</v>
      </c>
      <c r="D3" s="4">
        <v>2</v>
      </c>
      <c r="E3" s="4">
        <v>1.30930734141595</v>
      </c>
      <c r="F3" s="4">
        <v>5.92792202424785</v>
      </c>
      <c r="G3" s="4">
        <v>6</v>
      </c>
    </row>
    <row r="4" spans="1:7" ht="12.75">
      <c r="A4" s="1">
        <v>5766</v>
      </c>
      <c r="B4" s="2" t="s">
        <v>19</v>
      </c>
      <c r="C4" s="1">
        <v>17</v>
      </c>
      <c r="D4" s="4">
        <v>1.13333333333333</v>
      </c>
      <c r="E4" s="4">
        <v>1.24594580635795</v>
      </c>
      <c r="F4" s="4">
        <v>4.87117075240718</v>
      </c>
      <c r="G4" s="4">
        <v>5</v>
      </c>
    </row>
    <row r="5" spans="1:7" ht="12.75">
      <c r="A5" s="1" t="s">
        <v>4</v>
      </c>
      <c r="B5" s="2" t="s">
        <v>20</v>
      </c>
      <c r="C5" s="1">
        <v>144</v>
      </c>
      <c r="D5" s="4">
        <v>9.6</v>
      </c>
      <c r="E5" s="4">
        <v>6.86398468196759</v>
      </c>
      <c r="F5" s="4">
        <v>30.1919540459028</v>
      </c>
      <c r="G5" s="4">
        <v>29</v>
      </c>
    </row>
    <row r="6" spans="1:7" ht="12.75">
      <c r="A6" s="1" t="s">
        <v>5</v>
      </c>
      <c r="B6" s="2" t="s">
        <v>21</v>
      </c>
      <c r="C6" s="1">
        <v>41</v>
      </c>
      <c r="D6" s="4">
        <v>2.73333333333333</v>
      </c>
      <c r="E6" s="4">
        <v>1.86955558762988</v>
      </c>
      <c r="F6" s="4">
        <v>8.34200009622297</v>
      </c>
      <c r="G6" s="4">
        <v>7</v>
      </c>
    </row>
    <row r="7" spans="1:7" ht="12.75">
      <c r="A7" s="1" t="s">
        <v>6</v>
      </c>
      <c r="B7" s="2" t="s">
        <v>22</v>
      </c>
      <c r="C7" s="1">
        <v>41</v>
      </c>
      <c r="D7" s="4">
        <v>2.73333333333333</v>
      </c>
      <c r="E7" s="4">
        <v>1.79151438998513</v>
      </c>
      <c r="F7" s="4">
        <v>8.10787650328872</v>
      </c>
      <c r="G7" s="4">
        <v>6</v>
      </c>
    </row>
    <row r="8" spans="1:7" ht="12.75">
      <c r="A8" s="1" t="s">
        <v>8</v>
      </c>
      <c r="B8" s="2" t="s">
        <v>23</v>
      </c>
      <c r="C8" s="1">
        <v>123</v>
      </c>
      <c r="D8" s="4">
        <v>8.2</v>
      </c>
      <c r="E8" s="4">
        <v>2.7307769694984</v>
      </c>
      <c r="F8" s="4">
        <v>16.3923309084952</v>
      </c>
      <c r="G8" s="4">
        <v>13</v>
      </c>
    </row>
    <row r="9" spans="1:7" ht="12.75">
      <c r="A9" s="1" t="s">
        <v>7</v>
      </c>
      <c r="B9" s="2" t="s">
        <v>25</v>
      </c>
      <c r="C9" s="1">
        <v>62</v>
      </c>
      <c r="D9" s="4">
        <v>4.13333333333333</v>
      </c>
      <c r="E9" s="4">
        <v>2.41621506453694</v>
      </c>
      <c r="F9" s="4">
        <v>11.3819785269441</v>
      </c>
      <c r="G9" s="4">
        <v>10</v>
      </c>
    </row>
    <row r="10" spans="1:7" ht="12.75">
      <c r="A10" s="1" t="s">
        <v>7</v>
      </c>
      <c r="B10" s="2" t="s">
        <v>24</v>
      </c>
      <c r="C10" s="1">
        <v>81</v>
      </c>
      <c r="D10" s="4">
        <v>5.4</v>
      </c>
      <c r="E10" s="4">
        <v>4.79285182030788</v>
      </c>
      <c r="F10" s="4">
        <v>19.7785554609236</v>
      </c>
      <c r="G10" s="4">
        <v>19</v>
      </c>
    </row>
    <row r="11" spans="1:7" ht="12.75">
      <c r="A11" s="1" t="s">
        <v>9</v>
      </c>
      <c r="B11" s="2" t="s">
        <v>26</v>
      </c>
      <c r="C11" s="1">
        <v>72</v>
      </c>
      <c r="D11" s="4">
        <v>4.8</v>
      </c>
      <c r="E11" s="4">
        <v>3.7454734585325</v>
      </c>
      <c r="F11" s="4">
        <v>16.0364203755975</v>
      </c>
      <c r="G11" s="4">
        <v>14</v>
      </c>
    </row>
    <row r="12" spans="1:7" ht="12.75">
      <c r="A12" s="1" t="s">
        <v>9</v>
      </c>
      <c r="B12" s="2" t="s">
        <v>34</v>
      </c>
      <c r="C12" s="1">
        <v>36</v>
      </c>
      <c r="D12" s="4">
        <v>2.4</v>
      </c>
      <c r="E12" s="4">
        <v>2.02837021134844</v>
      </c>
      <c r="F12" s="4">
        <v>8.48511063404532</v>
      </c>
      <c r="G12" s="4">
        <v>6</v>
      </c>
    </row>
    <row r="13" spans="1:7" ht="12.75">
      <c r="A13" s="1" t="s">
        <v>10</v>
      </c>
      <c r="B13" s="2" t="s">
        <v>28</v>
      </c>
      <c r="C13" s="1">
        <v>74</v>
      </c>
      <c r="D13" s="4">
        <v>4.93333333333333</v>
      </c>
      <c r="E13" s="4">
        <v>3.23963548801992</v>
      </c>
      <c r="F13" s="4">
        <v>14.6522397973931</v>
      </c>
      <c r="G13" s="4">
        <v>11</v>
      </c>
    </row>
    <row r="14" spans="1:7" ht="12.75">
      <c r="A14" s="1" t="s">
        <v>11</v>
      </c>
      <c r="B14" s="2" t="s">
        <v>27</v>
      </c>
      <c r="C14" s="1">
        <v>2</v>
      </c>
      <c r="D14" s="4">
        <v>0.133333333333333</v>
      </c>
      <c r="E14" s="4">
        <v>0.351865775274498</v>
      </c>
      <c r="F14" s="4">
        <v>1.18893065915683</v>
      </c>
      <c r="G14" s="4">
        <v>1</v>
      </c>
    </row>
    <row r="15" spans="1:7" ht="12.75">
      <c r="A15" s="1" t="s">
        <v>12</v>
      </c>
      <c r="B15" s="2" t="s">
        <v>29</v>
      </c>
      <c r="C15" s="1">
        <v>185</v>
      </c>
      <c r="D15" s="4">
        <v>12.3333333333333</v>
      </c>
      <c r="E15" s="4">
        <v>9.93310961716756</v>
      </c>
      <c r="F15" s="4">
        <v>42.132662184836</v>
      </c>
      <c r="G15" s="4">
        <v>35</v>
      </c>
    </row>
    <row r="16" spans="1:7" ht="12.75">
      <c r="A16" s="1" t="s">
        <v>13</v>
      </c>
      <c r="B16" s="2" t="s">
        <v>30</v>
      </c>
      <c r="C16" s="1">
        <v>1334</v>
      </c>
      <c r="D16" s="4">
        <v>88.9333333333333</v>
      </c>
      <c r="E16" s="4">
        <v>37.8105553415722</v>
      </c>
      <c r="F16" s="4">
        <v>202.36499935805</v>
      </c>
      <c r="G16" s="4">
        <v>133</v>
      </c>
    </row>
    <row r="17" spans="1:7" ht="12.75">
      <c r="A17" s="1" t="s">
        <v>14</v>
      </c>
      <c r="B17" s="2" t="s">
        <v>35</v>
      </c>
      <c r="C17" s="1">
        <v>1</v>
      </c>
      <c r="D17" s="4">
        <v>0.0666666666666667</v>
      </c>
      <c r="E17" s="4">
        <v>0.258198889747161</v>
      </c>
      <c r="F17" s="4">
        <v>0.84126333590815</v>
      </c>
      <c r="G17" s="4">
        <v>1</v>
      </c>
    </row>
    <row r="18" spans="1:7" ht="12.75">
      <c r="A18" s="1" t="s">
        <v>15</v>
      </c>
      <c r="B18" s="2" t="s">
        <v>31</v>
      </c>
      <c r="C18" s="1">
        <v>1732</v>
      </c>
      <c r="D18" s="4">
        <v>115.466666666667</v>
      </c>
      <c r="E18" s="4">
        <v>99.9355983097305</v>
      </c>
      <c r="F18" s="4">
        <v>415.273461595858</v>
      </c>
      <c r="G18" s="4">
        <v>264</v>
      </c>
    </row>
    <row r="19" spans="1:7" ht="12.75">
      <c r="A19" s="1" t="s">
        <v>16</v>
      </c>
      <c r="B19" s="2" t="s">
        <v>32</v>
      </c>
      <c r="C19" s="1">
        <v>3108</v>
      </c>
      <c r="D19" s="4">
        <v>207.2</v>
      </c>
      <c r="E19" s="4">
        <v>73.8523623763751</v>
      </c>
      <c r="F19" s="4">
        <v>428.757087129125</v>
      </c>
      <c r="G19" s="4">
        <v>301</v>
      </c>
    </row>
    <row r="20" spans="1:7" ht="12.75">
      <c r="A20" s="1" t="s">
        <v>17</v>
      </c>
      <c r="B20" s="2" t="s">
        <v>33</v>
      </c>
      <c r="C20" s="1">
        <v>36</v>
      </c>
      <c r="D20" s="4">
        <v>2.4</v>
      </c>
      <c r="E20" s="4">
        <v>1.84390889145858</v>
      </c>
      <c r="F20" s="4">
        <v>7.93172667437574</v>
      </c>
      <c r="G20" s="4">
        <v>6</v>
      </c>
    </row>
    <row r="21" ht="12.75">
      <c r="D21" s="4"/>
    </row>
    <row r="22" spans="1:7" ht="12.75">
      <c r="A22" s="1" t="s">
        <v>0</v>
      </c>
      <c r="B22" s="3" t="s">
        <v>1</v>
      </c>
      <c r="C22" s="1" t="s">
        <v>41</v>
      </c>
      <c r="D22" s="4" t="s">
        <v>37</v>
      </c>
      <c r="E22" s="5" t="s">
        <v>38</v>
      </c>
      <c r="F22" s="4" t="s">
        <v>39</v>
      </c>
      <c r="G22" s="4" t="s">
        <v>40</v>
      </c>
    </row>
    <row r="23" ht="12.75">
      <c r="D23" s="4"/>
    </row>
    <row r="24" spans="1:7" ht="12.75">
      <c r="A24" s="1" t="s">
        <v>3</v>
      </c>
      <c r="B24" s="2" t="s">
        <v>42</v>
      </c>
      <c r="C24" s="1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1">
        <v>5766</v>
      </c>
      <c r="B25" s="2" t="s">
        <v>43</v>
      </c>
      <c r="C25" s="1">
        <v>4</v>
      </c>
      <c r="D25" s="4">
        <v>0.266666666666667</v>
      </c>
      <c r="E25" s="4">
        <v>0.457737708217063</v>
      </c>
      <c r="F25" s="4">
        <v>1.63987979131786</v>
      </c>
      <c r="G25" s="4">
        <v>1</v>
      </c>
    </row>
    <row r="26" spans="1:7" ht="12.75">
      <c r="A26" s="1" t="s">
        <v>4</v>
      </c>
      <c r="B26" s="2" t="s">
        <v>44</v>
      </c>
      <c r="C26" s="1">
        <v>41</v>
      </c>
      <c r="D26" s="4">
        <v>2.73333333333333</v>
      </c>
      <c r="E26" s="4">
        <v>1.66761877566558</v>
      </c>
      <c r="F26" s="4">
        <v>7.73618966033007</v>
      </c>
      <c r="G26" s="4">
        <v>6</v>
      </c>
    </row>
    <row r="27" spans="1:7" ht="12.75">
      <c r="A27" s="1" t="s">
        <v>5</v>
      </c>
      <c r="B27" s="2" t="s">
        <v>45</v>
      </c>
      <c r="C27" s="1">
        <v>16</v>
      </c>
      <c r="D27" s="4">
        <v>1.06666666666667</v>
      </c>
      <c r="E27" s="4">
        <v>0.883715101688537</v>
      </c>
      <c r="F27" s="4">
        <v>3.71781197173228</v>
      </c>
      <c r="G27" s="4">
        <v>2</v>
      </c>
    </row>
    <row r="28" spans="1:7" ht="12.75">
      <c r="A28" s="1" t="s">
        <v>6</v>
      </c>
      <c r="B28" s="2" t="s">
        <v>46</v>
      </c>
      <c r="C28" s="1">
        <v>12</v>
      </c>
      <c r="D28" s="4">
        <v>0.8</v>
      </c>
      <c r="E28" s="4">
        <v>0.94112394811432</v>
      </c>
      <c r="F28" s="4">
        <v>3.62337184434296</v>
      </c>
      <c r="G28" s="4">
        <v>3</v>
      </c>
    </row>
    <row r="29" spans="1:7" ht="12.75">
      <c r="A29" s="1" t="s">
        <v>8</v>
      </c>
      <c r="B29" s="2" t="s">
        <v>47</v>
      </c>
      <c r="C29" s="1">
        <v>157</v>
      </c>
      <c r="D29" s="4">
        <v>10.4666666666667</v>
      </c>
      <c r="E29" s="4">
        <v>3.73911117525975</v>
      </c>
      <c r="F29" s="4">
        <v>21.684000192446</v>
      </c>
      <c r="G29" s="4">
        <v>16</v>
      </c>
    </row>
    <row r="30" spans="1:7" ht="12.75">
      <c r="A30" s="1" t="s">
        <v>7</v>
      </c>
      <c r="B30" s="2" t="s">
        <v>48</v>
      </c>
      <c r="C30" s="1">
        <v>25</v>
      </c>
      <c r="D30" s="4">
        <v>1.66666666666667</v>
      </c>
      <c r="E30" s="4">
        <v>1.11269728052837</v>
      </c>
      <c r="F30" s="4">
        <v>5.00475850825178</v>
      </c>
      <c r="G30" s="4">
        <v>4</v>
      </c>
    </row>
    <row r="31" spans="1:7" ht="12.75">
      <c r="A31" s="1" t="s">
        <v>7</v>
      </c>
      <c r="B31" s="2" t="s">
        <v>49</v>
      </c>
      <c r="C31" s="1">
        <v>11</v>
      </c>
      <c r="D31" s="4">
        <v>0.733333333333333</v>
      </c>
      <c r="E31" s="4">
        <v>0.79880863671798</v>
      </c>
      <c r="F31" s="4">
        <v>3.12975924348727</v>
      </c>
      <c r="G31" s="4">
        <v>2</v>
      </c>
    </row>
    <row r="32" spans="1:7" ht="12.75">
      <c r="A32" s="1" t="s">
        <v>9</v>
      </c>
      <c r="B32" s="2" t="s">
        <v>50</v>
      </c>
      <c r="C32" s="1">
        <v>20</v>
      </c>
      <c r="D32" s="4">
        <v>1.33333333333333</v>
      </c>
      <c r="E32" s="4">
        <v>1.3451854182691</v>
      </c>
      <c r="F32" s="4">
        <v>5.36888958814063</v>
      </c>
      <c r="G32" s="4">
        <v>4</v>
      </c>
    </row>
    <row r="33" spans="1:7" ht="12.75">
      <c r="A33" s="1" t="s">
        <v>9</v>
      </c>
      <c r="B33" s="2" t="s">
        <v>51</v>
      </c>
      <c r="C33" s="1">
        <v>15</v>
      </c>
      <c r="D33" s="4">
        <v>1</v>
      </c>
      <c r="E33" s="4">
        <v>1.36277028773849</v>
      </c>
      <c r="F33" s="4">
        <v>5.08831086321547</v>
      </c>
      <c r="G33" s="4">
        <v>4</v>
      </c>
    </row>
    <row r="34" spans="1:7" ht="12.75">
      <c r="A34" s="1" t="s">
        <v>10</v>
      </c>
      <c r="B34" s="2" t="s">
        <v>52</v>
      </c>
      <c r="C34" s="1">
        <v>29</v>
      </c>
      <c r="D34" s="4">
        <v>1.93333333333333</v>
      </c>
      <c r="E34" s="4">
        <v>1.38701460836198</v>
      </c>
      <c r="F34" s="4">
        <v>6.09437715841927</v>
      </c>
      <c r="G34" s="4">
        <v>4</v>
      </c>
    </row>
    <row r="35" spans="1:7" ht="12.75">
      <c r="A35" s="1" t="s">
        <v>11</v>
      </c>
      <c r="B35" s="2" t="s">
        <v>53</v>
      </c>
      <c r="C35" s="1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12.75">
      <c r="A36" s="1" t="s">
        <v>12</v>
      </c>
      <c r="B36" s="2" t="s">
        <v>54</v>
      </c>
      <c r="C36" s="1">
        <v>25</v>
      </c>
      <c r="D36" s="4">
        <v>1.66666666666667</v>
      </c>
      <c r="E36" s="4">
        <v>1.11269728052837</v>
      </c>
      <c r="F36" s="4">
        <v>5.00475850825178</v>
      </c>
      <c r="G36" s="4">
        <v>4</v>
      </c>
    </row>
    <row r="37" spans="1:7" ht="12.75">
      <c r="A37" s="1" t="s">
        <v>13</v>
      </c>
      <c r="B37" s="2" t="s">
        <v>55</v>
      </c>
      <c r="C37" s="1">
        <v>89</v>
      </c>
      <c r="D37" s="4">
        <v>5.93333333333333</v>
      </c>
      <c r="E37" s="4">
        <v>6.57339515087324</v>
      </c>
      <c r="F37" s="4">
        <v>25.6535187859531</v>
      </c>
      <c r="G37" s="4">
        <v>28</v>
      </c>
    </row>
    <row r="38" spans="1:7" ht="12.75">
      <c r="A38" s="1" t="s">
        <v>14</v>
      </c>
      <c r="B38" s="2" t="s">
        <v>56</v>
      </c>
      <c r="C38" s="1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12.75">
      <c r="A39" s="1" t="s">
        <v>15</v>
      </c>
      <c r="B39" s="2" t="s">
        <v>57</v>
      </c>
      <c r="C39" s="1">
        <v>52</v>
      </c>
      <c r="D39" s="4">
        <v>3.46666666666667</v>
      </c>
      <c r="E39" s="4">
        <v>3.136573805619</v>
      </c>
      <c r="F39" s="4">
        <v>12.8763880835237</v>
      </c>
      <c r="G39" s="4">
        <v>11</v>
      </c>
    </row>
    <row r="40" spans="1:7" ht="12.75">
      <c r="A40" s="1" t="s">
        <v>16</v>
      </c>
      <c r="B40" s="2" t="s">
        <v>58</v>
      </c>
      <c r="C40" s="1">
        <v>284</v>
      </c>
      <c r="D40" s="4">
        <v>18.9333333333333</v>
      </c>
      <c r="E40" s="4">
        <v>10.4912662089314</v>
      </c>
      <c r="F40" s="4">
        <v>50.4071319601275</v>
      </c>
      <c r="G40" s="4">
        <v>51</v>
      </c>
    </row>
    <row r="41" spans="1:7" ht="12.75">
      <c r="A41" s="1" t="s">
        <v>17</v>
      </c>
      <c r="B41" s="2" t="s">
        <v>59</v>
      </c>
      <c r="C41" s="1">
        <v>3</v>
      </c>
      <c r="D41" s="4">
        <v>0.2</v>
      </c>
      <c r="E41" s="4">
        <v>0.414039335605413</v>
      </c>
      <c r="F41" s="4">
        <v>1.44211800681624</v>
      </c>
      <c r="G41" s="4">
        <v>1</v>
      </c>
    </row>
    <row r="42" ht="12.75">
      <c r="D42" s="4"/>
    </row>
    <row r="43" spans="3:5" ht="12.75">
      <c r="C43" s="1" t="s">
        <v>60</v>
      </c>
      <c r="D43" s="1" t="s">
        <v>61</v>
      </c>
      <c r="E43" s="4" t="s">
        <v>62</v>
      </c>
    </row>
    <row r="44" spans="1:5" ht="12.75">
      <c r="A44" s="1" t="s">
        <v>3</v>
      </c>
      <c r="B44" s="2" t="s">
        <v>18</v>
      </c>
      <c r="C44" s="1">
        <v>30</v>
      </c>
      <c r="D44" s="1">
        <v>0</v>
      </c>
      <c r="E44" s="4" t="s">
        <v>63</v>
      </c>
    </row>
    <row r="45" spans="1:5" ht="12.75">
      <c r="A45" s="1">
        <v>5766</v>
      </c>
      <c r="B45" s="2" t="s">
        <v>19</v>
      </c>
      <c r="C45" s="1">
        <v>17</v>
      </c>
      <c r="D45" s="1">
        <v>4</v>
      </c>
      <c r="E45" s="4">
        <f>(C45-D45)/SQRT(D45)</f>
        <v>6.5</v>
      </c>
    </row>
    <row r="46" spans="1:5" ht="12.75">
      <c r="A46" s="1" t="s">
        <v>4</v>
      </c>
      <c r="B46" s="2" t="s">
        <v>20</v>
      </c>
      <c r="C46" s="1">
        <v>144</v>
      </c>
      <c r="D46" s="1">
        <v>41</v>
      </c>
      <c r="E46" s="4">
        <f aca="true" t="shared" si="0" ref="E46:E61">(C46-D46)/SQRT(D46)</f>
        <v>16.085897474526426</v>
      </c>
    </row>
    <row r="47" spans="1:5" ht="12.75">
      <c r="A47" s="1" t="s">
        <v>5</v>
      </c>
      <c r="B47" s="2" t="s">
        <v>21</v>
      </c>
      <c r="C47" s="1">
        <v>41</v>
      </c>
      <c r="D47" s="1">
        <v>16</v>
      </c>
      <c r="E47" s="4">
        <f t="shared" si="0"/>
        <v>6.25</v>
      </c>
    </row>
    <row r="48" spans="1:5" ht="12.75">
      <c r="A48" s="1" t="s">
        <v>6</v>
      </c>
      <c r="B48" s="2" t="s">
        <v>22</v>
      </c>
      <c r="C48" s="1">
        <v>41</v>
      </c>
      <c r="D48" s="1">
        <v>12</v>
      </c>
      <c r="E48" s="4">
        <f t="shared" si="0"/>
        <v>8.371578903249574</v>
      </c>
    </row>
    <row r="49" spans="1:5" ht="12.75">
      <c r="A49" s="1" t="s">
        <v>8</v>
      </c>
      <c r="B49" s="2" t="s">
        <v>23</v>
      </c>
      <c r="C49" s="1">
        <v>123</v>
      </c>
      <c r="D49" s="1">
        <v>157</v>
      </c>
      <c r="E49" s="4">
        <f t="shared" si="0"/>
        <v>-2.7134954071899156</v>
      </c>
    </row>
    <row r="50" spans="1:5" ht="12.75">
      <c r="A50" s="1" t="s">
        <v>7</v>
      </c>
      <c r="B50" s="2" t="s">
        <v>25</v>
      </c>
      <c r="C50" s="1">
        <v>62</v>
      </c>
      <c r="D50" s="1">
        <v>25</v>
      </c>
      <c r="E50" s="4">
        <f t="shared" si="0"/>
        <v>7.4</v>
      </c>
    </row>
    <row r="51" spans="1:5" ht="12.75">
      <c r="A51" s="1" t="s">
        <v>7</v>
      </c>
      <c r="B51" s="2" t="s">
        <v>24</v>
      </c>
      <c r="C51" s="1">
        <v>81</v>
      </c>
      <c r="D51" s="1">
        <v>11</v>
      </c>
      <c r="E51" s="4">
        <f t="shared" si="0"/>
        <v>21.105794120443456</v>
      </c>
    </row>
    <row r="52" spans="1:5" ht="12.75">
      <c r="A52" s="1" t="s">
        <v>9</v>
      </c>
      <c r="B52" s="2" t="s">
        <v>26</v>
      </c>
      <c r="C52" s="1">
        <v>72</v>
      </c>
      <c r="D52" s="1">
        <v>20</v>
      </c>
      <c r="E52" s="4">
        <f t="shared" si="0"/>
        <v>11.627553482998906</v>
      </c>
    </row>
    <row r="53" spans="1:5" ht="12.75">
      <c r="A53" s="1" t="s">
        <v>9</v>
      </c>
      <c r="B53" s="2" t="s">
        <v>34</v>
      </c>
      <c r="C53" s="1">
        <v>36</v>
      </c>
      <c r="D53" s="1">
        <v>15</v>
      </c>
      <c r="E53" s="4">
        <f t="shared" si="0"/>
        <v>5.422176684690384</v>
      </c>
    </row>
    <row r="54" spans="1:5" ht="12.75">
      <c r="A54" s="1" t="s">
        <v>10</v>
      </c>
      <c r="B54" s="2" t="s">
        <v>28</v>
      </c>
      <c r="C54" s="1">
        <v>74</v>
      </c>
      <c r="D54" s="1">
        <v>29</v>
      </c>
      <c r="E54" s="4">
        <f t="shared" si="0"/>
        <v>8.356290217967334</v>
      </c>
    </row>
    <row r="55" spans="1:5" ht="12.75">
      <c r="A55" s="1" t="s">
        <v>11</v>
      </c>
      <c r="B55" s="2" t="s">
        <v>27</v>
      </c>
      <c r="C55" s="1">
        <v>2</v>
      </c>
      <c r="D55" s="1">
        <v>0</v>
      </c>
      <c r="E55" s="4" t="s">
        <v>64</v>
      </c>
    </row>
    <row r="56" spans="1:5" ht="12.75">
      <c r="A56" s="1" t="s">
        <v>12</v>
      </c>
      <c r="B56" s="2" t="s">
        <v>29</v>
      </c>
      <c r="C56" s="1">
        <v>185</v>
      </c>
      <c r="D56" s="1">
        <v>25</v>
      </c>
      <c r="E56" s="4">
        <f t="shared" si="0"/>
        <v>32</v>
      </c>
    </row>
    <row r="57" spans="1:5" ht="12.75">
      <c r="A57" s="1" t="s">
        <v>13</v>
      </c>
      <c r="B57" s="2" t="s">
        <v>30</v>
      </c>
      <c r="C57" s="1">
        <v>1334</v>
      </c>
      <c r="D57" s="1">
        <v>89</v>
      </c>
      <c r="E57" s="4">
        <f t="shared" si="0"/>
        <v>131.96973606079183</v>
      </c>
    </row>
    <row r="58" spans="1:5" ht="12.75">
      <c r="A58" s="1" t="s">
        <v>14</v>
      </c>
      <c r="B58" s="2" t="s">
        <v>35</v>
      </c>
      <c r="C58" s="1">
        <v>1</v>
      </c>
      <c r="D58" s="1">
        <v>0</v>
      </c>
      <c r="E58" s="4" t="s">
        <v>64</v>
      </c>
    </row>
    <row r="59" spans="1:5" ht="12.75">
      <c r="A59" s="1" t="s">
        <v>15</v>
      </c>
      <c r="B59" s="2" t="s">
        <v>31</v>
      </c>
      <c r="C59" s="1">
        <v>1732</v>
      </c>
      <c r="D59" s="1">
        <v>52</v>
      </c>
      <c r="E59" s="4">
        <f t="shared" si="0"/>
        <v>232.97408241459624</v>
      </c>
    </row>
    <row r="60" spans="1:5" ht="12.75">
      <c r="A60" s="1" t="s">
        <v>16</v>
      </c>
      <c r="B60" s="2" t="s">
        <v>32</v>
      </c>
      <c r="C60" s="1">
        <v>3108</v>
      </c>
      <c r="D60" s="1">
        <v>284</v>
      </c>
      <c r="E60" s="4">
        <f t="shared" si="0"/>
        <v>167.57357013697208</v>
      </c>
    </row>
    <row r="61" spans="1:5" ht="12.75">
      <c r="A61" s="1" t="s">
        <v>17</v>
      </c>
      <c r="B61" s="2" t="s">
        <v>33</v>
      </c>
      <c r="C61" s="1">
        <v>36</v>
      </c>
      <c r="D61" s="1">
        <v>3</v>
      </c>
      <c r="E61" s="4">
        <f t="shared" si="0"/>
        <v>19.05255888325765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Sutton</dc:creator>
  <cp:keywords/>
  <dc:description/>
  <cp:lastModifiedBy>Ras Andy</cp:lastModifiedBy>
  <cp:lastPrinted>2004-09-20T04:34:02Z</cp:lastPrinted>
  <dcterms:created xsi:type="dcterms:W3CDTF">2004-09-19T22:51:51Z</dcterms:created>
  <dcterms:modified xsi:type="dcterms:W3CDTF">2004-09-20T11:33:30Z</dcterms:modified>
  <cp:category/>
  <cp:version/>
  <cp:contentType/>
  <cp:contentStatus/>
</cp:coreProperties>
</file>